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6885" activeTab="5"/>
  </bookViews>
  <sheets>
    <sheet name="解説" sheetId="1" r:id="rId1"/>
    <sheet name="入力例" sheetId="2" r:id="rId2"/>
    <sheet name="基礎データ" sheetId="3" r:id="rId3"/>
    <sheet name="部員情報" sheetId="4" r:id="rId4"/>
    <sheet name="段級位一覧" sheetId="5" r:id="rId5"/>
    <sheet name="登録書式" sheetId="6" r:id="rId6"/>
    <sheet name="登録カード" sheetId="7" r:id="rId7"/>
  </sheets>
  <definedNames>
    <definedName name="_xlnm.Print_Area" localSheetId="5">'登録書式'!$C$1:$T$131</definedName>
  </definedNames>
  <calcPr fullCalcOnLoad="1"/>
</workbook>
</file>

<file path=xl/comments2.xml><?xml version="1.0" encoding="utf-8"?>
<comments xmlns="http://schemas.openxmlformats.org/spreadsheetml/2006/main">
  <authors>
    <author>教育研修課</author>
    <author>早瀬</author>
  </authors>
  <commentList>
    <comment ref="S3" authorId="0">
      <text>
        <r>
          <rPr>
            <sz val="11"/>
            <rFont val="ＭＳ Ｐゴシック"/>
            <family val="3"/>
          </rPr>
          <t xml:space="preserve">男　女で入力してください
</t>
        </r>
      </text>
    </comment>
    <comment ref="T3" authorId="0">
      <text>
        <r>
          <rPr>
            <sz val="11"/>
            <rFont val="ＭＳ Ｐゴシック"/>
            <family val="3"/>
          </rPr>
          <t>西暦を入力してください</t>
        </r>
      </text>
    </comment>
    <comment ref="V3" authorId="1">
      <text>
        <r>
          <rPr>
            <b/>
            <sz val="11"/>
            <rFont val="ＭＳ Ｐゴシック"/>
            <family val="3"/>
          </rPr>
          <t>補足事項の記入内容
①　２，３年での入部者
②　過年度生
③　高校以外でのＩＤ番号
　　　　在校生を除く。
ＩＤ番号を中学等で取得している生徒の
ＩＤ番号を記入して下さい。
記入順は問いません。</t>
        </r>
      </text>
    </comment>
  </commentList>
</comments>
</file>

<file path=xl/comments4.xml><?xml version="1.0" encoding="utf-8"?>
<comments xmlns="http://schemas.openxmlformats.org/spreadsheetml/2006/main">
  <authors>
    <author>早瀬</author>
  </authors>
  <commentList>
    <comment ref="L8" authorId="0">
      <text>
        <r>
          <rPr>
            <b/>
            <sz val="11"/>
            <rFont val="ＭＳ Ｐゴシック"/>
            <family val="3"/>
          </rPr>
          <t xml:space="preserve">備考の記入内容
①　２，３年での入部者（IDが必要）
②　過年度生
③　高校以外でのＩＤ番号
　　　　在校生を除く。
ＩＤ番号を中学等で取得している生徒の
ＩＤ番号を記入して下さい。
</t>
        </r>
      </text>
    </comment>
  </commentList>
</comments>
</file>

<file path=xl/sharedStrings.xml><?xml version="1.0" encoding="utf-8"?>
<sst xmlns="http://schemas.openxmlformats.org/spreadsheetml/2006/main" count="366" uniqueCount="202">
  <si>
    <t>生年月日</t>
  </si>
  <si>
    <t>学校名</t>
  </si>
  <si>
    <t>登録年度</t>
  </si>
  <si>
    <t>顧問名</t>
  </si>
  <si>
    <t>年度</t>
  </si>
  <si>
    <t>学年</t>
  </si>
  <si>
    <t>番号</t>
  </si>
  <si>
    <t>性別</t>
  </si>
  <si>
    <t>学校郵便番号</t>
  </si>
  <si>
    <t>学校住所</t>
  </si>
  <si>
    <t>電話番号</t>
  </si>
  <si>
    <t>ＦＡＸ番号</t>
  </si>
  <si>
    <t>団体登録</t>
  </si>
  <si>
    <t>男子</t>
  </si>
  <si>
    <t>女子</t>
  </si>
  <si>
    <t>（←登録は１，無登録は０）</t>
  </si>
  <si>
    <t>男</t>
  </si>
  <si>
    <t>所在地</t>
  </si>
  <si>
    <t>ＴＥＬ</t>
  </si>
  <si>
    <t>ＦＡＸ</t>
  </si>
  <si>
    <t>計</t>
  </si>
  <si>
    <t>個人登録</t>
  </si>
  <si>
    <t>名</t>
  </si>
  <si>
    <t>登録料単価</t>
  </si>
  <si>
    <t>登録料</t>
  </si>
  <si>
    <t>登録料合計</t>
  </si>
  <si>
    <t>個人登録表　　満年齢５月１日現在</t>
  </si>
  <si>
    <t>登録料振込日</t>
  </si>
  <si>
    <t>月</t>
  </si>
  <si>
    <t>日</t>
  </si>
  <si>
    <t>年齢</t>
  </si>
  <si>
    <t>ﾁｰﾑ</t>
  </si>
  <si>
    <t>顧問名（１）</t>
  </si>
  <si>
    <t>顧問名（２）</t>
  </si>
  <si>
    <t>顧問名（３）</t>
  </si>
  <si>
    <t>満年齢算定日</t>
  </si>
  <si>
    <t>氏　　名</t>
  </si>
  <si>
    <t>別シート（部員情報）より、人数を計算しています。</t>
  </si>
  <si>
    <t>県名</t>
  </si>
  <si>
    <t>姓</t>
  </si>
  <si>
    <t>クラス</t>
  </si>
  <si>
    <t>E-mail</t>
  </si>
  <si>
    <t>部員数が多く、行を増やす場合は、最終行の前に挿入をして、番号を付け替えてください。</t>
  </si>
  <si>
    <t>合計</t>
  </si>
  <si>
    <t>人数</t>
  </si>
  <si>
    <t>女</t>
  </si>
  <si>
    <t>名</t>
  </si>
  <si>
    <t>１年</t>
  </si>
  <si>
    <t>２年</t>
  </si>
  <si>
    <t>３年</t>
  </si>
  <si>
    <t>１ページ目</t>
  </si>
  <si>
    <t>２ページ目</t>
  </si>
  <si>
    <t>E-mail　アドレス</t>
  </si>
  <si>
    <t>岐阜県
弓道連盟
登録金</t>
  </si>
  <si>
    <t>種　別</t>
  </si>
  <si>
    <t>このファイルは、岐阜県弓道連盟　高校弓道部員登録用紙のファイルです。</t>
  </si>
  <si>
    <t>部員名簿等をエクセルなどで作成してされている方が多いので、</t>
  </si>
  <si>
    <t>便宜を図るため、登録用紙のファイルを少し加工しておきます。</t>
  </si>
  <si>
    <t>１，「基礎データ」に、学校名・顧問名・団体登録の有無を入力してください。</t>
  </si>
  <si>
    <t>人数は手入力でもかまいませんが、部員情報との整合性がなくなります。</t>
  </si>
  <si>
    <t>ただし、日付の書式に注意してください。日付書式でない場合は、満年齢が計算されません。</t>
  </si>
  <si>
    <t>「登録書式」の提出が、岐阜県弓道連盟の登録（段級位審査、連盟主催の大会への参加資格）となります。</t>
  </si>
  <si>
    <t>ふり　がな</t>
  </si>
  <si>
    <t>３ページ目</t>
  </si>
  <si>
    <t>２０名</t>
  </si>
  <si>
    <t>（６０名）</t>
  </si>
  <si>
    <t>（１００名）</t>
  </si>
  <si>
    <t>（兼　全弓連システムデータ）</t>
  </si>
  <si>
    <t>せい</t>
  </si>
  <si>
    <t>めい</t>
  </si>
  <si>
    <t>黄色が入力セルです。</t>
  </si>
  <si>
    <t>変更不可のセルです。（入力はできますが、値がおかしくなります）</t>
  </si>
  <si>
    <t>氏名</t>
  </si>
  <si>
    <t>所属支部</t>
  </si>
  <si>
    <t>全国高体連加盟金（団体）</t>
  </si>
  <si>
    <t>学年別人数</t>
  </si>
  <si>
    <t>諸計算用のセルが隠れています。（AA列から→</t>
  </si>
  <si>
    <t>男</t>
  </si>
  <si>
    <t>会員ＩＤ交付証</t>
  </si>
  <si>
    <t>会員ＩＤ</t>
  </si>
  <si>
    <t>交付地連</t>
  </si>
  <si>
    <t>発行</t>
  </si>
  <si>
    <t>以下の書式で、ＩＤカードを作成できます。</t>
  </si>
  <si>
    <t>岐阜県高体連弓道専門部　代理発行</t>
  </si>
  <si>
    <t>１，本証は、全日本弓道連盟会員ＩＤの交付証です。</t>
  </si>
  <si>
    <t>２，会員ＩＤは、永年使用です。卒業後もそのまま使用できます。</t>
  </si>
  <si>
    <t>３，高校卒業後、ＩＤ番号は休止状態になります。</t>
  </si>
  <si>
    <t>　　所属する支部、学校等を通して、会員ＩＤの復帰、</t>
  </si>
  <si>
    <t>　　登録内容の訂正を行って下さい。</t>
  </si>
  <si>
    <t>　　高校が登録先住所となっています。</t>
  </si>
  <si>
    <t>５，高校卒業後、会員ＩＤの抹消を行う事ができます。</t>
  </si>
  <si>
    <t>岐阜県</t>
  </si>
  <si>
    <t>学年、クラス、番号は任意です。ここへ入力して、他へ転用することを意図して作りました。</t>
  </si>
  <si>
    <t>赤色の項目のみが、登録書式のシートに反映されます。</t>
  </si>
  <si>
    <t>　　卒業時に顧問に申し出てください。</t>
  </si>
  <si>
    <t>このシートの情報が、他のシートに反映されます。　（記入例のシートを見てください。）</t>
  </si>
  <si>
    <t>　　プラスチック製のカードの発行はありません。</t>
  </si>
  <si>
    <t>他のエクセルファイルから貼り付けて(値の貼り付け）も構いませんが、</t>
  </si>
  <si>
    <t>（日付では無く文字として扱われている場合や、和暦表示が、書式によるものか、文字入力か確認してください）</t>
  </si>
  <si>
    <t>武義高校</t>
  </si>
  <si>
    <t>５０１－３７２９</t>
  </si>
  <si>
    <t>岐阜県美濃市泉町２－３</t>
  </si>
  <si>
    <t>０５７５－３３－１１３３</t>
  </si>
  <si>
    <t>０５７５－３５－２３２１</t>
  </si>
  <si>
    <t>教科</t>
  </si>
  <si>
    <t>昨年度までの部員顧問調査を一括にしました。</t>
  </si>
  <si>
    <t>弓道部顧問経験（年数）</t>
  </si>
  <si>
    <t>所有段位</t>
  </si>
  <si>
    <t>顧問名（４）</t>
  </si>
  <si>
    <t>顧問、講師についてのデータもこのファイルで入力します。</t>
  </si>
  <si>
    <t>顧問が４名以上の場合は、登録用紙には表示されませんが専門部事務局で掌握します。</t>
  </si>
  <si>
    <t>顧問名（５）</t>
  </si>
  <si>
    <t>講師</t>
  </si>
  <si>
    <t>時間数</t>
  </si>
  <si>
    <t>事業名</t>
  </si>
  <si>
    <t>これより前に記入</t>
  </si>
  <si>
    <t>補足事項</t>
  </si>
  <si>
    <t>３，「段級位一覧」に４月審査結果を含めてデータを入力して下さい。</t>
  </si>
  <si>
    <t>１年もすべて含みます。</t>
  </si>
  <si>
    <t>４，「県高体連弓道専門部への提出書類」は、ホームページでの配布としています。</t>
  </si>
  <si>
    <t>５，学校等で、ＩＤカードをパウチで作れるように、書式を付けておきます。</t>
  </si>
  <si>
    <t>使い方　　１～５</t>
  </si>
  <si>
    <t>１年生</t>
  </si>
  <si>
    <t>段級位なし</t>
  </si>
  <si>
    <t>３級</t>
  </si>
  <si>
    <t>２級</t>
  </si>
  <si>
    <t>１級</t>
  </si>
  <si>
    <t>初段</t>
  </si>
  <si>
    <t>弐段</t>
  </si>
  <si>
    <t>参段</t>
  </si>
  <si>
    <t>２年生</t>
  </si>
  <si>
    <t>３年生</t>
  </si>
  <si>
    <t>５月１日現在の段級位　所有状況</t>
  </si>
  <si>
    <t>２０１５年　５月</t>
  </si>
  <si>
    <t>生年月日の入力は、１９９８／７／７またはＨ１０／７／７と入力してください</t>
  </si>
  <si>
    <t>生年月日の表示は、１９９８／７／７に変換されます</t>
  </si>
  <si>
    <t>理科</t>
  </si>
  <si>
    <t>無</t>
  </si>
  <si>
    <t>ｃｋ</t>
  </si>
  <si>
    <t>「０」の入力は不要です。</t>
  </si>
  <si>
    <t>なお、高校入学以前にスポーツ少年団などで、ID登録がされている生徒については、</t>
  </si>
  <si>
    <t>入力見本です</t>
  </si>
  <si>
    <t>商業</t>
  </si>
  <si>
    <t>教士六段</t>
  </si>
  <si>
    <t>２，「部員情報」に部員データを入力して下さい。このデータをもとに登録します。</t>
  </si>
  <si>
    <t>提出はこのファイルのままでお送りください。</t>
  </si>
  <si>
    <t>女</t>
  </si>
  <si>
    <t>男</t>
  </si>
  <si>
    <t>この部員情報の備考欄に、「ＩＤ番号」を記載してください。（新入部員が対象です。在校生は関係ありません）</t>
  </si>
  <si>
    <t>また、氏名、ふりがなについては、空白を入れないで下さい。認許状の氏名が間延びします。</t>
  </si>
  <si>
    <t>岐阜</t>
  </si>
  <si>
    <t>愛知</t>
  </si>
  <si>
    <t>三重</t>
  </si>
  <si>
    <t>Ｅ</t>
  </si>
  <si>
    <t>静岡</t>
  </si>
  <si>
    <t>太郎</t>
  </si>
  <si>
    <t>次郎</t>
  </si>
  <si>
    <t>花子</t>
  </si>
  <si>
    <t>三郎</t>
  </si>
  <si>
    <t>ぎふ</t>
  </si>
  <si>
    <t>あいち</t>
  </si>
  <si>
    <t>みえ</t>
  </si>
  <si>
    <t>しずおか</t>
  </si>
  <si>
    <t>さぶろう</t>
  </si>
  <si>
    <t>はなこ</t>
  </si>
  <si>
    <t>じろう</t>
  </si>
  <si>
    <t>たろう</t>
  </si>
  <si>
    <t>男</t>
  </si>
  <si>
    <t>過年度生</t>
  </si>
  <si>
    <t>基礎データ　シート</t>
  </si>
  <si>
    <t>部員情報　シート</t>
  </si>
  <si>
    <r>
      <rPr>
        <sz val="11"/>
        <rFont val="ＭＳ Ｐゴシック"/>
        <family val="3"/>
      </rPr>
      <t>部員データを貼り付けることもできます。</t>
    </r>
    <r>
      <rPr>
        <b/>
        <sz val="11"/>
        <color indexed="10"/>
        <rFont val="ＭＳ Ｐゴシック"/>
        <family val="3"/>
      </rPr>
      <t>項目が赤色のものは、必須項目です。（全弓連・全国高体連　登録項目）</t>
    </r>
  </si>
  <si>
    <t>強化運動部指導者派遣</t>
  </si>
  <si>
    <t>週</t>
  </si>
  <si>
    <t>年間</t>
  </si>
  <si>
    <t>弓道指導経験（年数）</t>
  </si>
  <si>
    <t>資格の有無</t>
  </si>
  <si>
    <t>日体協　公認スポーツ指導員</t>
  </si>
  <si>
    <t>週２</t>
  </si>
  <si>
    <t>年間　２４</t>
  </si>
  <si>
    <t>p*****@gifu-net.ed.jp</t>
  </si>
  <si>
    <t>初年度は、0</t>
  </si>
  <si>
    <t>中濃　太郎</t>
  </si>
  <si>
    <t>西濃　太郎</t>
  </si>
  <si>
    <t>東濃　花子</t>
  </si>
  <si>
    <t>英語</t>
  </si>
  <si>
    <t>西暦</t>
  </si>
  <si>
    <t>備考</t>
  </si>
  <si>
    <t>ＩＤ必要</t>
  </si>
  <si>
    <t>①</t>
  </si>
  <si>
    <t>②</t>
  </si>
  <si>
    <t>③</t>
  </si>
  <si>
    <t>②　手書用書式は2019年度より廃止します。</t>
  </si>
  <si>
    <t>③　ＩＤ登録済みシートはありません。部員情報の補足事項に記入して下さい。</t>
  </si>
  <si>
    <t>基礎データ、部員情報のシートへの入力をしてください。</t>
  </si>
  <si>
    <t>段級位入力</t>
  </si>
  <si>
    <t>入力ＯＫ</t>
  </si>
  <si>
    <t>⇐　または、「未入力？人数が合いません」　の表示</t>
  </si>
  <si>
    <t>&lt;--- 年度確定、満年齢算定日付</t>
  </si>
  <si>
    <t>①　年度を西暦とします。基礎となる日付は、解説シートより引用しています。</t>
  </si>
  <si>
    <t>提出は、このファイルの提出で行います。（印刷物の提出は不必要です。係が印刷し、紙媒体で保管します。）</t>
  </si>
  <si>
    <t>補足：（2018年度からの変更）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</si>
</sst>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mm/dd/yy"/>
    <numFmt numFmtId="178" formatCode="0_ "/>
    <numFmt numFmtId="179" formatCode="mmm\-yyyy"/>
    <numFmt numFmtId="180" formatCode="&quot;昭&quot;;;&quot;平&quot;;"/>
    <numFmt numFmtId="181" formatCode="#,##0;[Red]#,##0"/>
    <numFmt numFmtId="182" formatCode="#,##0_);\(#,##0\)"/>
    <numFmt numFmtId="183" formatCode="#,##0_);[Red]\(#,##0\)"/>
    <numFmt numFmtId="184" formatCode="#,##0&quot;円&quot;;\-#,##0&quot;円&quot;"/>
    <numFmt numFmtId="185" formatCode="[$-411]ge\.m\.d;@"/>
    <numFmt numFmtId="186" formatCode="&quot;円&quot;"/>
    <numFmt numFmtId="187" formatCode="##,###&quot;円&quot;"/>
    <numFmt numFmtId="188" formatCode="yyyy/m/d;@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8"/>
      <name val="ＭＳ Ｐゴシック"/>
      <family val="3"/>
    </font>
    <font>
      <b/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b/>
      <sz val="9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5"/>
      <name val="ＭＳ Ｐゴシック"/>
      <family val="3"/>
    </font>
    <font>
      <b/>
      <sz val="8"/>
      <name val="ＭＳ Ｐゴシック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0" fontId="52" fillId="31" borderId="4" applyNumberFormat="0" applyAlignment="0" applyProtection="0"/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Alignment="1">
      <alignment/>
    </xf>
    <xf numFmtId="0" fontId="0" fillId="34" borderId="11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14" xfId="0" applyBorder="1" applyAlignment="1">
      <alignment/>
    </xf>
    <xf numFmtId="0" fontId="0" fillId="35" borderId="11" xfId="0" applyFill="1" applyBorder="1" applyAlignment="1">
      <alignment/>
    </xf>
    <xf numFmtId="0" fontId="0" fillId="34" borderId="0" xfId="0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34" borderId="0" xfId="0" applyFont="1" applyFill="1" applyAlignment="1">
      <alignment/>
    </xf>
    <xf numFmtId="0" fontId="8" fillId="0" borderId="0" xfId="0" applyFont="1" applyAlignment="1">
      <alignment/>
    </xf>
    <xf numFmtId="0" fontId="0" fillId="37" borderId="14" xfId="0" applyFill="1" applyBorder="1" applyAlignment="1">
      <alignment/>
    </xf>
    <xf numFmtId="0" fontId="0" fillId="34" borderId="13" xfId="0" applyFont="1" applyFill="1" applyBorder="1" applyAlignment="1">
      <alignment/>
    </xf>
    <xf numFmtId="0" fontId="8" fillId="34" borderId="13" xfId="0" applyFont="1" applyFill="1" applyBorder="1" applyAlignment="1">
      <alignment/>
    </xf>
    <xf numFmtId="14" fontId="0" fillId="38" borderId="0" xfId="0" applyNumberFormat="1" applyFill="1" applyAlignment="1">
      <alignment/>
    </xf>
    <xf numFmtId="0" fontId="0" fillId="38" borderId="0" xfId="0" applyFill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8" fillId="34" borderId="0" xfId="0" applyFont="1" applyFill="1" applyBorder="1" applyAlignment="1">
      <alignment/>
    </xf>
    <xf numFmtId="188" fontId="0" fillId="0" borderId="0" xfId="56" applyNumberFormat="1" applyBorder="1">
      <alignment/>
      <protection/>
    </xf>
    <xf numFmtId="188" fontId="0" fillId="0" borderId="0" xfId="56" applyNumberFormat="1" applyFont="1" applyBorder="1">
      <alignment/>
      <protection/>
    </xf>
    <xf numFmtId="188" fontId="0" fillId="0" borderId="0" xfId="0" applyNumberFormat="1" applyBorder="1" applyAlignment="1">
      <alignment/>
    </xf>
    <xf numFmtId="188" fontId="0" fillId="37" borderId="0" xfId="0" applyNumberFormat="1" applyFill="1" applyBorder="1" applyAlignment="1">
      <alignment/>
    </xf>
    <xf numFmtId="0" fontId="0" fillId="39" borderId="21" xfId="0" applyFill="1" applyBorder="1" applyAlignment="1" applyProtection="1">
      <alignment/>
      <protection locked="0"/>
    </xf>
    <xf numFmtId="188" fontId="0" fillId="39" borderId="21" xfId="0" applyNumberFormat="1" applyFill="1" applyBorder="1" applyAlignment="1" applyProtection="1">
      <alignment/>
      <protection locked="0"/>
    </xf>
    <xf numFmtId="0" fontId="0" fillId="37" borderId="21" xfId="0" applyFill="1" applyBorder="1" applyAlignment="1" applyProtection="1">
      <alignment/>
      <protection locked="0"/>
    </xf>
    <xf numFmtId="188" fontId="0" fillId="37" borderId="21" xfId="0" applyNumberFormat="1" applyFill="1" applyBorder="1" applyAlignment="1" applyProtection="1">
      <alignment/>
      <protection locked="0"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2" fillId="33" borderId="10" xfId="42" applyFill="1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1" fillId="0" borderId="0" xfId="0" applyFon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8" xfId="0" applyFont="1" applyBorder="1" applyAlignment="1">
      <alignment/>
    </xf>
    <xf numFmtId="0" fontId="10" fillId="0" borderId="29" xfId="0" applyFont="1" applyBorder="1" applyAlignment="1">
      <alignment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0" fillId="0" borderId="30" xfId="0" applyBorder="1" applyAlignment="1">
      <alignment horizontal="right"/>
    </xf>
    <xf numFmtId="0" fontId="0" fillId="38" borderId="30" xfId="0" applyFill="1" applyBorder="1" applyAlignment="1" quotePrefix="1">
      <alignment horizontal="center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11" xfId="0" applyFill="1" applyBorder="1" applyAlignment="1">
      <alignment/>
    </xf>
    <xf numFmtId="0" fontId="8" fillId="34" borderId="0" xfId="0" applyFont="1" applyFill="1" applyAlignment="1">
      <alignment/>
    </xf>
    <xf numFmtId="0" fontId="0" fillId="33" borderId="10" xfId="0" applyFill="1" applyBorder="1" applyAlignment="1">
      <alignment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2" fillId="0" borderId="0" xfId="42" applyFont="1" applyFill="1" applyBorder="1" applyAlignment="1" applyProtection="1">
      <alignment/>
      <protection locked="0"/>
    </xf>
    <xf numFmtId="0" fontId="5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35" borderId="23" xfId="0" applyFill="1" applyBorder="1" applyAlignment="1">
      <alignment/>
    </xf>
    <xf numFmtId="0" fontId="6" fillId="40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41" borderId="0" xfId="0" applyFill="1" applyAlignment="1">
      <alignment/>
    </xf>
    <xf numFmtId="0" fontId="17" fillId="41" borderId="0" xfId="0" applyFont="1" applyFill="1" applyAlignment="1">
      <alignment/>
    </xf>
    <xf numFmtId="0" fontId="16" fillId="34" borderId="0" xfId="0" applyFont="1" applyFill="1" applyAlignment="1">
      <alignment/>
    </xf>
    <xf numFmtId="0" fontId="54" fillId="34" borderId="0" xfId="0" applyFont="1" applyFill="1" applyAlignment="1">
      <alignment/>
    </xf>
    <xf numFmtId="0" fontId="0" fillId="42" borderId="11" xfId="0" applyFill="1" applyBorder="1" applyAlignment="1">
      <alignment/>
    </xf>
    <xf numFmtId="0" fontId="0" fillId="39" borderId="21" xfId="0" applyNumberFormat="1" applyFill="1" applyBorder="1" applyAlignment="1" applyProtection="1">
      <alignment/>
      <protection locked="0"/>
    </xf>
    <xf numFmtId="0" fontId="0" fillId="33" borderId="10" xfId="42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33" borderId="22" xfId="42" applyFont="1" applyFill="1" applyBorder="1" applyAlignment="1" applyProtection="1">
      <alignment/>
      <protection locked="0"/>
    </xf>
    <xf numFmtId="0" fontId="0" fillId="33" borderId="22" xfId="0" applyFill="1" applyBorder="1" applyAlignment="1">
      <alignment/>
    </xf>
    <xf numFmtId="0" fontId="0" fillId="0" borderId="0" xfId="42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7" fillId="0" borderId="22" xfId="0" applyFont="1" applyFill="1" applyBorder="1" applyAlignment="1">
      <alignment/>
    </xf>
    <xf numFmtId="0" fontId="0" fillId="0" borderId="0" xfId="0" applyNumberFormat="1" applyAlignment="1">
      <alignment/>
    </xf>
    <xf numFmtId="0" fontId="14" fillId="0" borderId="0" xfId="0" applyFont="1" applyAlignment="1">
      <alignment/>
    </xf>
    <xf numFmtId="14" fontId="6" fillId="38" borderId="0" xfId="0" applyNumberFormat="1" applyFont="1" applyFill="1" applyAlignment="1">
      <alignment/>
    </xf>
    <xf numFmtId="0" fontId="6" fillId="41" borderId="0" xfId="0" applyFont="1" applyFill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8" borderId="30" xfId="0" applyFill="1" applyBorder="1" applyAlignment="1" quotePrefix="1">
      <alignment horizontal="left"/>
    </xf>
    <xf numFmtId="0" fontId="0" fillId="38" borderId="30" xfId="0" applyFill="1" applyBorder="1" applyAlignment="1" applyProtection="1" quotePrefix="1">
      <alignment horizontal="left"/>
      <protection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188" fontId="0" fillId="0" borderId="27" xfId="0" applyNumberFormat="1" applyBorder="1" applyAlignment="1">
      <alignment horizontal="right" vertical="center"/>
    </xf>
    <xf numFmtId="188" fontId="0" fillId="0" borderId="46" xfId="0" applyNumberFormat="1" applyBorder="1" applyAlignment="1">
      <alignment horizontal="right" vertical="center"/>
    </xf>
    <xf numFmtId="188" fontId="0" fillId="0" borderId="29" xfId="0" applyNumberFormat="1" applyBorder="1" applyAlignment="1">
      <alignment horizontal="right" vertical="center"/>
    </xf>
    <xf numFmtId="188" fontId="0" fillId="0" borderId="47" xfId="0" applyNumberFormat="1" applyBorder="1" applyAlignment="1">
      <alignment horizontal="right" vertical="center"/>
    </xf>
    <xf numFmtId="0" fontId="10" fillId="0" borderId="2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188" fontId="0" fillId="0" borderId="24" xfId="0" applyNumberFormat="1" applyBorder="1" applyAlignment="1">
      <alignment horizontal="right" vertical="center"/>
    </xf>
    <xf numFmtId="188" fontId="0" fillId="0" borderId="49" xfId="0" applyNumberFormat="1" applyBorder="1" applyAlignment="1">
      <alignment horizontal="righ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5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84" fontId="0" fillId="0" borderId="10" xfId="0" applyNumberFormat="1" applyBorder="1" applyAlignment="1">
      <alignment horizontal="right" vertical="center"/>
    </xf>
    <xf numFmtId="184" fontId="0" fillId="0" borderId="23" xfId="0" applyNumberFormat="1" applyBorder="1" applyAlignment="1">
      <alignment horizontal="right" vertical="center"/>
    </xf>
    <xf numFmtId="0" fontId="10" fillId="0" borderId="57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184" fontId="0" fillId="0" borderId="15" xfId="0" applyNumberFormat="1" applyBorder="1" applyAlignment="1">
      <alignment horizontal="right" vertical="center"/>
    </xf>
    <xf numFmtId="184" fontId="0" fillId="0" borderId="16" xfId="0" applyNumberFormat="1" applyBorder="1" applyAlignment="1">
      <alignment horizontal="right" vertical="center"/>
    </xf>
    <xf numFmtId="184" fontId="0" fillId="0" borderId="15" xfId="0" applyNumberFormat="1" applyBorder="1" applyAlignment="1">
      <alignment vertical="center"/>
    </xf>
    <xf numFmtId="184" fontId="0" fillId="0" borderId="58" xfId="0" applyNumberForma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58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184" fontId="0" fillId="0" borderId="10" xfId="0" applyNumberFormat="1" applyBorder="1" applyAlignment="1">
      <alignment vertical="center"/>
    </xf>
    <xf numFmtId="184" fontId="0" fillId="0" borderId="22" xfId="0" applyNumberFormat="1" applyBorder="1" applyAlignment="1">
      <alignment vertical="center"/>
    </xf>
    <xf numFmtId="0" fontId="0" fillId="0" borderId="63" xfId="0" applyBorder="1" applyAlignment="1">
      <alignment horizontal="center" vertical="center"/>
    </xf>
    <xf numFmtId="184" fontId="0" fillId="0" borderId="64" xfId="0" applyNumberFormat="1" applyBorder="1" applyAlignment="1">
      <alignment horizontal="right" vertical="center"/>
    </xf>
    <xf numFmtId="184" fontId="0" fillId="0" borderId="45" xfId="0" applyNumberFormat="1" applyBorder="1" applyAlignment="1">
      <alignment horizontal="right" vertical="center"/>
    </xf>
    <xf numFmtId="0" fontId="10" fillId="0" borderId="57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88" fontId="0" fillId="0" borderId="24" xfId="0" applyNumberFormat="1" applyBorder="1" applyAlignment="1">
      <alignment vertical="center"/>
    </xf>
    <xf numFmtId="188" fontId="0" fillId="0" borderId="49" xfId="0" applyNumberFormat="1" applyBorder="1" applyAlignment="1">
      <alignment vertical="center"/>
    </xf>
    <xf numFmtId="188" fontId="0" fillId="0" borderId="18" xfId="0" applyNumberFormat="1" applyBorder="1" applyAlignment="1">
      <alignment vertical="center"/>
    </xf>
    <xf numFmtId="188" fontId="0" fillId="0" borderId="20" xfId="0" applyNumberFormat="1" applyBorder="1" applyAlignment="1">
      <alignment vertical="center"/>
    </xf>
    <xf numFmtId="188" fontId="0" fillId="0" borderId="29" xfId="0" applyNumberFormat="1" applyBorder="1" applyAlignment="1">
      <alignment vertical="center"/>
    </xf>
    <xf numFmtId="188" fontId="0" fillId="0" borderId="47" xfId="0" applyNumberFormat="1" applyBorder="1" applyAlignment="1">
      <alignment vertical="center"/>
    </xf>
    <xf numFmtId="188" fontId="0" fillId="0" borderId="18" xfId="0" applyNumberFormat="1" applyBorder="1" applyAlignment="1">
      <alignment horizontal="right" vertical="center"/>
    </xf>
    <xf numFmtId="188" fontId="0" fillId="0" borderId="20" xfId="0" applyNumberFormat="1" applyBorder="1" applyAlignment="1">
      <alignment horizontal="right" vertical="center"/>
    </xf>
    <xf numFmtId="188" fontId="0" fillId="0" borderId="57" xfId="0" applyNumberFormat="1" applyBorder="1" applyAlignment="1">
      <alignment horizontal="right" vertical="center"/>
    </xf>
    <xf numFmtId="188" fontId="0" fillId="0" borderId="69" xfId="0" applyNumberFormat="1" applyBorder="1" applyAlignment="1">
      <alignment horizontal="right" vertical="center"/>
    </xf>
    <xf numFmtId="188" fontId="0" fillId="0" borderId="57" xfId="0" applyNumberFormat="1" applyBorder="1" applyAlignment="1">
      <alignment vertical="center"/>
    </xf>
    <xf numFmtId="188" fontId="0" fillId="0" borderId="69" xfId="0" applyNumberFormat="1" applyBorder="1" applyAlignment="1">
      <alignment vertical="center"/>
    </xf>
    <xf numFmtId="188" fontId="0" fillId="0" borderId="27" xfId="0" applyNumberFormat="1" applyBorder="1" applyAlignment="1">
      <alignment vertical="center"/>
    </xf>
    <xf numFmtId="188" fontId="0" fillId="0" borderId="46" xfId="0" applyNumberForma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184" fontId="0" fillId="0" borderId="64" xfId="0" applyNumberFormat="1" applyBorder="1" applyAlignment="1">
      <alignment horizontal="center" vertical="center"/>
    </xf>
    <xf numFmtId="184" fontId="0" fillId="0" borderId="45" xfId="0" applyNumberFormat="1" applyBorder="1" applyAlignment="1">
      <alignment horizontal="center" vertical="center"/>
    </xf>
    <xf numFmtId="184" fontId="0" fillId="0" borderId="55" xfId="0" applyNumberFormat="1" applyBorder="1" applyAlignment="1">
      <alignment vertical="center"/>
    </xf>
    <xf numFmtId="184" fontId="0" fillId="0" borderId="25" xfId="0" applyNumberFormat="1" applyBorder="1" applyAlignment="1">
      <alignment vertical="center"/>
    </xf>
    <xf numFmtId="184" fontId="0" fillId="0" borderId="49" xfId="0" applyNumberFormat="1" applyBorder="1" applyAlignment="1">
      <alignment vertical="center"/>
    </xf>
    <xf numFmtId="184" fontId="0" fillId="0" borderId="37" xfId="0" applyNumberFormat="1" applyBorder="1" applyAlignment="1">
      <alignment vertical="center"/>
    </xf>
    <xf numFmtId="184" fontId="0" fillId="0" borderId="0" xfId="0" applyNumberFormat="1" applyBorder="1" applyAlignment="1">
      <alignment vertical="center"/>
    </xf>
    <xf numFmtId="184" fontId="0" fillId="0" borderId="46" xfId="0" applyNumberFormat="1" applyBorder="1" applyAlignment="1">
      <alignment vertical="center"/>
    </xf>
    <xf numFmtId="184" fontId="0" fillId="0" borderId="38" xfId="0" applyNumberFormat="1" applyBorder="1" applyAlignment="1">
      <alignment vertical="center"/>
    </xf>
    <xf numFmtId="184" fontId="0" fillId="0" borderId="19" xfId="0" applyNumberFormat="1" applyBorder="1" applyAlignment="1">
      <alignment vertical="center"/>
    </xf>
    <xf numFmtId="184" fontId="0" fillId="0" borderId="20" xfId="0" applyNumberForma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0" fillId="33" borderId="0" xfId="0" applyFill="1" applyAlignment="1">
      <alignment/>
    </xf>
  </cellXfs>
  <cellStyles count="4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標準_h20touroku_kakamino" xfId="56"/>
    <cellStyle name="良い" xfId="5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12</xdr:row>
      <xdr:rowOff>19050</xdr:rowOff>
    </xdr:from>
    <xdr:to>
      <xdr:col>16</xdr:col>
      <xdr:colOff>485775</xdr:colOff>
      <xdr:row>17</xdr:row>
      <xdr:rowOff>38100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886825" y="2143125"/>
          <a:ext cx="3152775" cy="876300"/>
        </a:xfrm>
        <a:prstGeom prst="rect">
          <a:avLst/>
        </a:prstGeom>
        <a:solidFill>
          <a:srgbClr val="FFC0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姓、名、せい、めい　には空白を含まないように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部員情報シートを集約して、そのまま、登録をします。認許状の氏名が間延びします。</a:t>
          </a:r>
        </a:p>
      </xdr:txBody>
    </xdr:sp>
    <xdr:clientData/>
  </xdr:twoCellAnchor>
  <xdr:twoCellAnchor>
    <xdr:from>
      <xdr:col>14</xdr:col>
      <xdr:colOff>0</xdr:colOff>
      <xdr:row>1</xdr:row>
      <xdr:rowOff>76200</xdr:rowOff>
    </xdr:from>
    <xdr:to>
      <xdr:col>20</xdr:col>
      <xdr:colOff>123825</xdr:colOff>
      <xdr:row>7</xdr:row>
      <xdr:rowOff>95250</xdr:rowOff>
    </xdr:to>
    <xdr:sp>
      <xdr:nvSpPr>
        <xdr:cNvPr id="2" name="正方形/長方形 5"/>
        <xdr:cNvSpPr>
          <a:spLocks/>
        </xdr:cNvSpPr>
      </xdr:nvSpPr>
      <xdr:spPr>
        <a:xfrm>
          <a:off x="10182225" y="314325"/>
          <a:ext cx="4610100" cy="1047750"/>
        </a:xfrm>
        <a:prstGeom prst="rect">
          <a:avLst/>
        </a:prstGeom>
        <a:noFill/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571500</xdr:colOff>
      <xdr:row>1</xdr:row>
      <xdr:rowOff>95250</xdr:rowOff>
    </xdr:from>
    <xdr:to>
      <xdr:col>12</xdr:col>
      <xdr:colOff>19050</xdr:colOff>
      <xdr:row>7</xdr:row>
      <xdr:rowOff>76200</xdr:rowOff>
    </xdr:to>
    <xdr:sp>
      <xdr:nvSpPr>
        <xdr:cNvPr id="3" name="正方形/長方形 6"/>
        <xdr:cNvSpPr>
          <a:spLocks/>
        </xdr:cNvSpPr>
      </xdr:nvSpPr>
      <xdr:spPr>
        <a:xfrm>
          <a:off x="8896350" y="333375"/>
          <a:ext cx="466725" cy="1009650"/>
        </a:xfrm>
        <a:prstGeom prst="rect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76200</xdr:rowOff>
    </xdr:from>
    <xdr:to>
      <xdr:col>15</xdr:col>
      <xdr:colOff>590550</xdr:colOff>
      <xdr:row>9</xdr:row>
      <xdr:rowOff>114300</xdr:rowOff>
    </xdr:to>
    <xdr:sp>
      <xdr:nvSpPr>
        <xdr:cNvPr id="4" name="テキスト ボックス 7"/>
        <xdr:cNvSpPr txBox="1">
          <a:spLocks noChangeArrowheads="1"/>
        </xdr:cNvSpPr>
      </xdr:nvSpPr>
      <xdr:spPr>
        <a:xfrm>
          <a:off x="10182225" y="1343025"/>
          <a:ext cx="1276350" cy="381000"/>
        </a:xfrm>
        <a:prstGeom prst="rect">
          <a:avLst/>
        </a:prstGeom>
        <a:solidFill>
          <a:srgbClr val="FFFFFF"/>
        </a:solidFill>
        <a:ln w="25400" cmpd="sng">
          <a:solidFill>
            <a:srgbClr val="17375E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全弓連登録項目</a:t>
          </a:r>
        </a:p>
      </xdr:txBody>
    </xdr:sp>
    <xdr:clientData/>
  </xdr:twoCellAnchor>
  <xdr:twoCellAnchor>
    <xdr:from>
      <xdr:col>10</xdr:col>
      <xdr:colOff>38100</xdr:colOff>
      <xdr:row>7</xdr:row>
      <xdr:rowOff>76200</xdr:rowOff>
    </xdr:from>
    <xdr:to>
      <xdr:col>13</xdr:col>
      <xdr:colOff>85725</xdr:colOff>
      <xdr:row>9</xdr:row>
      <xdr:rowOff>38100</xdr:rowOff>
    </xdr:to>
    <xdr:sp>
      <xdr:nvSpPr>
        <xdr:cNvPr id="5" name="正方形/長方形 8"/>
        <xdr:cNvSpPr>
          <a:spLocks/>
        </xdr:cNvSpPr>
      </xdr:nvSpPr>
      <xdr:spPr>
        <a:xfrm>
          <a:off x="8362950" y="1343025"/>
          <a:ext cx="1476375" cy="304800"/>
        </a:xfrm>
        <a:prstGeom prst="rect">
          <a:avLst/>
        </a:prstGeom>
        <a:solidFill>
          <a:srgbClr val="FFFFFF"/>
        </a:solidFill>
        <a:ln w="25400" cmpd="sng">
          <a:solidFill>
            <a:srgbClr val="E46C0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全国高体連登録項目</a:t>
          </a:r>
        </a:p>
      </xdr:txBody>
    </xdr:sp>
    <xdr:clientData/>
  </xdr:twoCellAnchor>
  <xdr:twoCellAnchor>
    <xdr:from>
      <xdr:col>14</xdr:col>
      <xdr:colOff>304800</xdr:colOff>
      <xdr:row>18</xdr:row>
      <xdr:rowOff>152400</xdr:rowOff>
    </xdr:from>
    <xdr:to>
      <xdr:col>24</xdr:col>
      <xdr:colOff>85725</xdr:colOff>
      <xdr:row>32</xdr:row>
      <xdr:rowOff>0</xdr:rowOff>
    </xdr:to>
    <xdr:sp>
      <xdr:nvSpPr>
        <xdr:cNvPr id="6" name="テキスト ボックス 2"/>
        <xdr:cNvSpPr txBox="1">
          <a:spLocks noChangeArrowheads="1"/>
        </xdr:cNvSpPr>
      </xdr:nvSpPr>
      <xdr:spPr>
        <a:xfrm>
          <a:off x="10487025" y="3305175"/>
          <a:ext cx="7391400" cy="2247900"/>
        </a:xfrm>
        <a:prstGeom prst="rect">
          <a:avLst/>
        </a:prstGeom>
        <a:solidFill>
          <a:srgbClr val="92D05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岐阜県では、高校入部以前にＩＤ番号を取得している生徒は、ごくわずかです。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　不破中学弓道部、各地区のスポーツ少年団、もしくは各地区の弓道会所属　で、地方審査を受審した者　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したがって、１年生は新規登録対象となります。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（補足事項は空欄）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ＩＤ番号は、生涯番号ですので、１年次に、ＩＤを取得した２，３年生はＩＤが継続されます。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（補足事項は空欄）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それ以外の生徒、①～③の生徒が補足事項に何らかの記入がされます。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ＩＤ番号を取得していて、２年次以降の新入部員は、③と同様です。（登録方法が同じため）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過年度生については、高体連登録において必要となります。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6</xdr:col>
      <xdr:colOff>457200</xdr:colOff>
      <xdr:row>33</xdr:row>
      <xdr:rowOff>152400</xdr:rowOff>
    </xdr:to>
    <xdr:sp>
      <xdr:nvSpPr>
        <xdr:cNvPr id="7" name="テキスト ボックス 3"/>
        <xdr:cNvSpPr txBox="1">
          <a:spLocks noChangeArrowheads="1"/>
        </xdr:cNvSpPr>
      </xdr:nvSpPr>
      <xdr:spPr>
        <a:xfrm>
          <a:off x="1019175" y="5553075"/>
          <a:ext cx="4219575" cy="323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段級位一覧への入力もお願いします。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0</xdr:rowOff>
    </xdr:from>
    <xdr:to>
      <xdr:col>6</xdr:col>
      <xdr:colOff>628650</xdr:colOff>
      <xdr:row>31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019175" y="5143500"/>
          <a:ext cx="4391025" cy="3238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段級位一覧への入力もお願いします。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6</xdr:row>
      <xdr:rowOff>85725</xdr:rowOff>
    </xdr:from>
    <xdr:to>
      <xdr:col>2</xdr:col>
      <xdr:colOff>619125</xdr:colOff>
      <xdr:row>9</xdr:row>
      <xdr:rowOff>95250</xdr:rowOff>
    </xdr:to>
    <xdr:pic>
      <xdr:nvPicPr>
        <xdr:cNvPr id="1" name="Picture 1" descr="全弓連旗＜マーク清刷＞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1114425"/>
          <a:ext cx="5334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45"/>
  <sheetViews>
    <sheetView zoomScalePageLayoutView="0" workbookViewId="0" topLeftCell="A1">
      <selection activeCell="A1" sqref="A1"/>
    </sheetView>
  </sheetViews>
  <sheetFormatPr defaultColWidth="9.00390625" defaultRowHeight="13.5"/>
  <cols>
    <col min="5" max="5" width="7.50390625" style="0" customWidth="1"/>
    <col min="6" max="6" width="10.75390625" style="0" customWidth="1"/>
  </cols>
  <sheetData>
    <row r="1" spans="1:13" ht="13.5">
      <c r="A1" s="18" t="str">
        <f>"部員登録データについて　　"&amp;TEXT(F1,"yyyy")&amp;"年度版"</f>
        <v>部員登録データについて　　2023年度版</v>
      </c>
      <c r="B1" s="16"/>
      <c r="C1" s="16"/>
      <c r="D1" s="16"/>
      <c r="E1" s="16"/>
      <c r="F1" s="103">
        <v>45047</v>
      </c>
      <c r="G1" s="74" t="s">
        <v>198</v>
      </c>
      <c r="H1" s="16"/>
      <c r="I1" s="16"/>
      <c r="J1" s="16"/>
      <c r="K1" s="16"/>
      <c r="L1" s="16"/>
      <c r="M1" s="16"/>
    </row>
    <row r="2" spans="1:13" ht="13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3.5">
      <c r="A3" s="18" t="s">
        <v>55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3.5">
      <c r="A4" s="18" t="s">
        <v>56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3.5">
      <c r="A5" s="18" t="s">
        <v>57</v>
      </c>
      <c r="B5" s="17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3.5">
      <c r="A6" s="18" t="s">
        <v>105</v>
      </c>
      <c r="B6" s="17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7.25">
      <c r="A7" s="18"/>
      <c r="B7" s="88" t="s">
        <v>145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ht="13.5">
      <c r="A8" s="16"/>
      <c r="B8" s="17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</row>
    <row r="9" spans="1:13" ht="14.25">
      <c r="A9" s="26" t="s">
        <v>121</v>
      </c>
      <c r="B9" s="17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3.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ht="13.5">
      <c r="A11" s="18" t="s">
        <v>58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</row>
    <row r="12" spans="1:13" ht="13.5">
      <c r="A12" s="16"/>
      <c r="B12" s="8" t="s">
        <v>70</v>
      </c>
      <c r="C12" s="8"/>
      <c r="D12" s="16"/>
      <c r="E12" s="32" t="s">
        <v>71</v>
      </c>
      <c r="F12" s="32"/>
      <c r="G12" s="32"/>
      <c r="H12" s="32"/>
      <c r="I12" s="32"/>
      <c r="J12" s="32"/>
      <c r="K12" s="16"/>
      <c r="L12" s="16"/>
      <c r="M12" s="16"/>
    </row>
    <row r="13" spans="1:13" ht="13.5">
      <c r="A13" s="16"/>
      <c r="B13" s="74" t="s">
        <v>109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</row>
    <row r="14" spans="1:13" ht="13.5">
      <c r="A14" s="16"/>
      <c r="B14" s="74" t="s">
        <v>110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</row>
    <row r="15" spans="1:13" ht="13.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1:13" ht="13.5">
      <c r="A16" s="74" t="s">
        <v>144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3.5">
      <c r="A17" s="16"/>
      <c r="B17" s="16" t="s">
        <v>97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</row>
    <row r="18" spans="1:13" ht="13.5">
      <c r="A18" s="16"/>
      <c r="B18" s="16" t="s">
        <v>60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</row>
    <row r="19" spans="1:13" ht="13.5">
      <c r="A19" s="16"/>
      <c r="B19" s="16" t="s">
        <v>98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</row>
    <row r="20" spans="1:13" ht="13.5">
      <c r="A20" s="16"/>
      <c r="B20" s="89" t="s">
        <v>149</v>
      </c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</row>
    <row r="21" spans="1:13" ht="13.5">
      <c r="A21" s="16"/>
      <c r="B21" s="74" t="s">
        <v>140</v>
      </c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3.5">
      <c r="A22" s="16"/>
      <c r="B22" s="74" t="s">
        <v>148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3.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ht="13.5">
      <c r="A24" s="18" t="s">
        <v>117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</row>
    <row r="25" spans="1:13" ht="13.5">
      <c r="A25" s="16"/>
      <c r="B25" s="16" t="s">
        <v>118</v>
      </c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</row>
    <row r="26" spans="1:13" ht="13.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ht="13.5">
      <c r="A27" s="18" t="s">
        <v>119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</row>
    <row r="28" spans="1:13" ht="13.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</row>
    <row r="29" spans="1:13" ht="13.5">
      <c r="A29" s="16"/>
      <c r="B29" s="16" t="s">
        <v>61</v>
      </c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</row>
    <row r="30" spans="1:13" ht="13.5">
      <c r="A30" s="16"/>
      <c r="B30" s="74" t="s">
        <v>200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</row>
    <row r="31" spans="1:13" ht="13.5">
      <c r="A31" s="16"/>
      <c r="B31" s="16"/>
      <c r="C31" s="17"/>
      <c r="D31" s="17"/>
      <c r="E31" s="17"/>
      <c r="F31" s="17"/>
      <c r="G31" s="17"/>
      <c r="H31" s="16"/>
      <c r="I31" s="16"/>
      <c r="J31" s="16"/>
      <c r="K31" s="16"/>
      <c r="L31" s="16"/>
      <c r="M31" s="16"/>
    </row>
    <row r="32" spans="1:13" ht="13.5">
      <c r="A32" s="18" t="s">
        <v>120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</row>
    <row r="33" spans="1:13" ht="13.5">
      <c r="A33" s="18" t="s">
        <v>96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</row>
    <row r="34" spans="1:13" ht="13.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</row>
    <row r="35" spans="1:13" ht="13.5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</row>
    <row r="36" spans="1:13" ht="13.5">
      <c r="A36" s="16" t="s">
        <v>201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</row>
    <row r="37" spans="1:13" ht="13.5">
      <c r="A37" s="16" t="s">
        <v>199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3" ht="13.5">
      <c r="A38" s="16" t="s">
        <v>192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</row>
    <row r="39" spans="1:13" ht="13.5">
      <c r="A39" s="16" t="s">
        <v>193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ht="13.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</row>
    <row r="41" spans="1:13" ht="13.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13.5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ht="13.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</row>
    <row r="44" spans="1:13" ht="13.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13" ht="13.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C3" sqref="C3"/>
    </sheetView>
  </sheetViews>
  <sheetFormatPr defaultColWidth="9.00390625" defaultRowHeight="13.5"/>
  <cols>
    <col min="1" max="1" width="13.375" style="0" customWidth="1"/>
    <col min="2" max="2" width="12.875" style="0" customWidth="1"/>
    <col min="6" max="6" width="9.50390625" style="0" bestFit="1" customWidth="1"/>
    <col min="7" max="7" width="19.50390625" style="0" customWidth="1"/>
    <col min="11" max="11" width="8.00390625" style="0" customWidth="1"/>
    <col min="12" max="13" width="5.375" style="0" customWidth="1"/>
    <col min="14" max="14" width="5.625" style="0" customWidth="1"/>
    <col min="20" max="20" width="13.875" style="0" customWidth="1"/>
    <col min="22" max="22" width="14.00390625" style="0" customWidth="1"/>
  </cols>
  <sheetData>
    <row r="1" spans="1:24" s="10" customFormat="1" ht="18.75">
      <c r="A1" s="87" t="s">
        <v>141</v>
      </c>
      <c r="B1" s="86"/>
      <c r="C1" s="104" t="s">
        <v>169</v>
      </c>
      <c r="D1" s="86"/>
      <c r="E1" s="86"/>
      <c r="F1" s="86"/>
      <c r="G1" s="86"/>
      <c r="H1" s="86"/>
      <c r="I1" s="86"/>
      <c r="J1" s="86"/>
      <c r="K1" s="86"/>
      <c r="L1" s="104" t="s">
        <v>170</v>
      </c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</row>
    <row r="2" spans="1:10" ht="13.5">
      <c r="A2" s="86"/>
      <c r="C2" s="58"/>
      <c r="J2" s="86"/>
    </row>
    <row r="3" spans="1:22" ht="13.5">
      <c r="A3" s="86" t="s">
        <v>2</v>
      </c>
      <c r="B3" s="69" t="s">
        <v>186</v>
      </c>
      <c r="C3" s="70">
        <f>'基礎データ'!C3</f>
        <v>2024</v>
      </c>
      <c r="D3" s="58" t="s">
        <v>4</v>
      </c>
      <c r="E3" s="58"/>
      <c r="J3" s="86"/>
      <c r="K3" s="13" t="s">
        <v>6</v>
      </c>
      <c r="L3" s="29" t="s">
        <v>5</v>
      </c>
      <c r="M3" s="29" t="s">
        <v>40</v>
      </c>
      <c r="N3" s="29" t="s">
        <v>6</v>
      </c>
      <c r="O3" s="30" t="s">
        <v>39</v>
      </c>
      <c r="P3" s="30" t="s">
        <v>46</v>
      </c>
      <c r="Q3" s="30" t="s">
        <v>68</v>
      </c>
      <c r="R3" s="30" t="s">
        <v>69</v>
      </c>
      <c r="S3" s="30" t="s">
        <v>7</v>
      </c>
      <c r="T3" s="30" t="s">
        <v>0</v>
      </c>
      <c r="U3" s="38"/>
      <c r="V3" s="82" t="s">
        <v>116</v>
      </c>
    </row>
    <row r="4" spans="1:23" ht="13.5">
      <c r="A4" s="86" t="s">
        <v>38</v>
      </c>
      <c r="B4" s="106" t="s">
        <v>91</v>
      </c>
      <c r="C4" s="106"/>
      <c r="D4" s="106"/>
      <c r="E4" s="106"/>
      <c r="J4" s="86"/>
      <c r="K4" s="14">
        <v>1</v>
      </c>
      <c r="L4" s="43">
        <v>1</v>
      </c>
      <c r="M4" s="43">
        <v>2</v>
      </c>
      <c r="N4" s="43">
        <v>31</v>
      </c>
      <c r="O4" s="43" t="s">
        <v>150</v>
      </c>
      <c r="P4" s="43" t="s">
        <v>155</v>
      </c>
      <c r="Q4" s="43" t="s">
        <v>159</v>
      </c>
      <c r="R4" s="43" t="s">
        <v>166</v>
      </c>
      <c r="S4" s="43" t="s">
        <v>147</v>
      </c>
      <c r="T4" s="44">
        <v>36834</v>
      </c>
      <c r="U4" s="39"/>
      <c r="V4" s="91">
        <v>1585735</v>
      </c>
      <c r="W4" t="s">
        <v>191</v>
      </c>
    </row>
    <row r="5" spans="1:23" ht="13.5">
      <c r="A5" s="86" t="s">
        <v>1</v>
      </c>
      <c r="B5" s="105" t="s">
        <v>99</v>
      </c>
      <c r="C5" s="105"/>
      <c r="D5" s="105"/>
      <c r="E5" s="105"/>
      <c r="J5" s="86"/>
      <c r="K5" s="14">
        <v>2</v>
      </c>
      <c r="L5" s="43">
        <v>2</v>
      </c>
      <c r="M5" s="43">
        <v>3</v>
      </c>
      <c r="N5" s="43">
        <v>7</v>
      </c>
      <c r="O5" s="43" t="s">
        <v>151</v>
      </c>
      <c r="P5" s="43" t="s">
        <v>156</v>
      </c>
      <c r="Q5" s="43" t="s">
        <v>160</v>
      </c>
      <c r="R5" s="43" t="s">
        <v>165</v>
      </c>
      <c r="S5" s="43" t="s">
        <v>147</v>
      </c>
      <c r="T5" s="44">
        <v>36799</v>
      </c>
      <c r="U5" s="40"/>
      <c r="V5" s="44" t="s">
        <v>188</v>
      </c>
      <c r="W5" t="s">
        <v>189</v>
      </c>
    </row>
    <row r="6" spans="1:22" ht="13.5">
      <c r="A6" s="86" t="s">
        <v>8</v>
      </c>
      <c r="B6" s="105" t="s">
        <v>100</v>
      </c>
      <c r="C6" s="105"/>
      <c r="D6" s="105"/>
      <c r="E6" s="105"/>
      <c r="J6" s="86"/>
      <c r="K6" s="14">
        <v>3</v>
      </c>
      <c r="L6" s="43">
        <v>3</v>
      </c>
      <c r="M6" s="43">
        <v>1</v>
      </c>
      <c r="N6" s="43">
        <v>17</v>
      </c>
      <c r="O6" s="43" t="s">
        <v>152</v>
      </c>
      <c r="P6" s="43" t="s">
        <v>157</v>
      </c>
      <c r="Q6" s="43" t="s">
        <v>161</v>
      </c>
      <c r="R6" s="43" t="s">
        <v>164</v>
      </c>
      <c r="S6" s="43" t="s">
        <v>146</v>
      </c>
      <c r="T6" s="44">
        <v>36979</v>
      </c>
      <c r="U6" s="39"/>
      <c r="V6" s="44"/>
    </row>
    <row r="7" spans="1:23" ht="13.5">
      <c r="A7" s="86" t="s">
        <v>9</v>
      </c>
      <c r="B7" s="105" t="s">
        <v>101</v>
      </c>
      <c r="C7" s="105"/>
      <c r="D7" s="105"/>
      <c r="E7" s="105"/>
      <c r="J7" s="86"/>
      <c r="K7" s="14">
        <v>4</v>
      </c>
      <c r="L7" s="43">
        <v>3</v>
      </c>
      <c r="M7" s="43" t="s">
        <v>153</v>
      </c>
      <c r="N7" s="43">
        <v>17</v>
      </c>
      <c r="O7" s="43" t="s">
        <v>154</v>
      </c>
      <c r="P7" s="43" t="s">
        <v>158</v>
      </c>
      <c r="Q7" s="43" t="s">
        <v>162</v>
      </c>
      <c r="R7" s="43" t="s">
        <v>163</v>
      </c>
      <c r="S7" s="43" t="s">
        <v>167</v>
      </c>
      <c r="T7" s="44">
        <v>36175</v>
      </c>
      <c r="V7" s="44" t="s">
        <v>168</v>
      </c>
      <c r="W7" t="s">
        <v>190</v>
      </c>
    </row>
    <row r="8" spans="1:10" ht="13.5">
      <c r="A8" s="86" t="s">
        <v>10</v>
      </c>
      <c r="B8" s="105" t="s">
        <v>102</v>
      </c>
      <c r="C8" s="105"/>
      <c r="D8" s="105"/>
      <c r="E8" s="105"/>
      <c r="J8" s="86"/>
    </row>
    <row r="9" spans="1:10" ht="13.5">
      <c r="A9" s="86" t="s">
        <v>11</v>
      </c>
      <c r="B9" s="105" t="s">
        <v>103</v>
      </c>
      <c r="C9" s="105"/>
      <c r="D9" s="105"/>
      <c r="E9" s="105"/>
      <c r="G9" t="s">
        <v>181</v>
      </c>
      <c r="J9" s="86"/>
    </row>
    <row r="10" spans="1:10" ht="13.5">
      <c r="A10" s="86"/>
      <c r="J10" s="86"/>
    </row>
    <row r="11" spans="1:10" ht="13.5">
      <c r="A11" s="86"/>
      <c r="B11" t="s">
        <v>72</v>
      </c>
      <c r="C11" t="s">
        <v>52</v>
      </c>
      <c r="F11" t="s">
        <v>104</v>
      </c>
      <c r="G11" t="s">
        <v>106</v>
      </c>
      <c r="H11" t="s">
        <v>107</v>
      </c>
      <c r="I11" t="s">
        <v>7</v>
      </c>
      <c r="J11" s="86"/>
    </row>
    <row r="12" spans="1:10" ht="13.5">
      <c r="A12" s="86" t="s">
        <v>32</v>
      </c>
      <c r="B12" s="48" t="s">
        <v>182</v>
      </c>
      <c r="C12" t="s">
        <v>180</v>
      </c>
      <c r="D12" s="47"/>
      <c r="E12" s="47"/>
      <c r="F12" s="73" t="s">
        <v>136</v>
      </c>
      <c r="G12" s="73">
        <v>20</v>
      </c>
      <c r="H12" s="73" t="s">
        <v>143</v>
      </c>
      <c r="I12" s="75" t="s">
        <v>16</v>
      </c>
      <c r="J12" s="86"/>
    </row>
    <row r="13" spans="1:10" ht="13.5">
      <c r="A13" s="86" t="s">
        <v>33</v>
      </c>
      <c r="B13" s="48" t="s">
        <v>183</v>
      </c>
      <c r="C13" t="s">
        <v>180</v>
      </c>
      <c r="D13" s="47"/>
      <c r="E13" s="47"/>
      <c r="F13" s="73" t="s">
        <v>142</v>
      </c>
      <c r="G13" s="73">
        <v>3</v>
      </c>
      <c r="H13" s="73" t="s">
        <v>127</v>
      </c>
      <c r="I13" s="75" t="s">
        <v>16</v>
      </c>
      <c r="J13" s="86"/>
    </row>
    <row r="14" spans="1:10" ht="13.5">
      <c r="A14" s="86" t="s">
        <v>34</v>
      </c>
      <c r="B14" s="48" t="s">
        <v>184</v>
      </c>
      <c r="C14" t="s">
        <v>180</v>
      </c>
      <c r="D14" s="47"/>
      <c r="E14" s="47"/>
      <c r="F14" s="73" t="s">
        <v>185</v>
      </c>
      <c r="G14" s="73">
        <v>0</v>
      </c>
      <c r="H14" s="73" t="s">
        <v>137</v>
      </c>
      <c r="I14" s="75" t="s">
        <v>45</v>
      </c>
      <c r="J14" s="86"/>
    </row>
    <row r="15" spans="1:10" ht="13.5">
      <c r="A15" s="86" t="s">
        <v>108</v>
      </c>
      <c r="B15" s="48"/>
      <c r="C15" s="49"/>
      <c r="D15" s="47"/>
      <c r="E15" s="47"/>
      <c r="F15" s="73"/>
      <c r="G15" s="73"/>
      <c r="H15" s="73"/>
      <c r="I15" s="75"/>
      <c r="J15" s="86"/>
    </row>
    <row r="16" spans="1:10" ht="13.5">
      <c r="A16" s="86" t="s">
        <v>111</v>
      </c>
      <c r="B16" s="48"/>
      <c r="C16" s="49"/>
      <c r="D16" s="47"/>
      <c r="E16" s="47"/>
      <c r="F16" s="73"/>
      <c r="G16" s="73"/>
      <c r="H16" s="73"/>
      <c r="I16" s="75"/>
      <c r="J16" s="86"/>
    </row>
    <row r="17" spans="1:10" ht="13.5">
      <c r="A17" s="86"/>
      <c r="B17" s="77" t="s">
        <v>72</v>
      </c>
      <c r="C17" s="78" t="s">
        <v>113</v>
      </c>
      <c r="D17" s="77"/>
      <c r="E17" s="76"/>
      <c r="F17" t="s">
        <v>73</v>
      </c>
      <c r="G17" t="s">
        <v>175</v>
      </c>
      <c r="H17" t="s">
        <v>107</v>
      </c>
      <c r="I17" t="s">
        <v>7</v>
      </c>
      <c r="J17" s="86"/>
    </row>
    <row r="18" spans="1:10" ht="13.5">
      <c r="A18" s="86" t="s">
        <v>112</v>
      </c>
      <c r="B18" s="48"/>
      <c r="C18" s="92" t="s">
        <v>178</v>
      </c>
      <c r="D18" s="47" t="s">
        <v>179</v>
      </c>
      <c r="E18" s="48"/>
      <c r="F18" s="73"/>
      <c r="G18" s="73"/>
      <c r="H18" s="75"/>
      <c r="I18" s="75"/>
      <c r="J18" s="86"/>
    </row>
    <row r="19" spans="1:10" ht="13.5">
      <c r="A19" s="86"/>
      <c r="B19" s="93" t="s">
        <v>114</v>
      </c>
      <c r="C19" s="94" t="s">
        <v>172</v>
      </c>
      <c r="D19" s="47"/>
      <c r="E19" s="47"/>
      <c r="F19" s="100" t="s">
        <v>176</v>
      </c>
      <c r="G19" s="95" t="s">
        <v>177</v>
      </c>
      <c r="H19" s="95"/>
      <c r="I19" s="95"/>
      <c r="J19" s="86"/>
    </row>
    <row r="20" spans="1:10" ht="13.5">
      <c r="A20" s="86"/>
      <c r="J20" s="86"/>
    </row>
    <row r="21" spans="1:10" ht="13.5">
      <c r="A21" s="86" t="s">
        <v>12</v>
      </c>
      <c r="B21" t="s">
        <v>13</v>
      </c>
      <c r="C21" s="47">
        <v>0</v>
      </c>
      <c r="D21" t="s">
        <v>15</v>
      </c>
      <c r="J21" s="86"/>
    </row>
    <row r="22" spans="1:10" ht="13.5">
      <c r="A22" s="86"/>
      <c r="B22" t="s">
        <v>14</v>
      </c>
      <c r="C22" s="47">
        <v>0</v>
      </c>
      <c r="D22" t="s">
        <v>15</v>
      </c>
      <c r="J22" s="86"/>
    </row>
    <row r="23" spans="1:13" ht="13.5">
      <c r="A23" s="86"/>
      <c r="J23" s="86"/>
      <c r="K23" s="86"/>
      <c r="L23" s="86"/>
      <c r="M23" s="86"/>
    </row>
    <row r="24" spans="1:13" ht="13.5">
      <c r="A24" s="86" t="s">
        <v>21</v>
      </c>
      <c r="B24" t="s">
        <v>37</v>
      </c>
      <c r="F24" t="s">
        <v>35</v>
      </c>
      <c r="H24" t="s">
        <v>75</v>
      </c>
      <c r="M24" s="86"/>
    </row>
    <row r="25" spans="1:13" ht="13.5">
      <c r="A25" s="86"/>
      <c r="B25" t="s">
        <v>13</v>
      </c>
      <c r="C25" s="32">
        <v>16</v>
      </c>
      <c r="D25" t="s">
        <v>22</v>
      </c>
      <c r="F25" s="31">
        <f>'基礎データ'!F25</f>
        <v>45047</v>
      </c>
      <c r="H25" s="4"/>
      <c r="I25" s="4" t="s">
        <v>13</v>
      </c>
      <c r="J25" s="4" t="s">
        <v>14</v>
      </c>
      <c r="K25" s="4" t="s">
        <v>43</v>
      </c>
      <c r="M25" s="86"/>
    </row>
    <row r="26" spans="1:13" ht="13.5">
      <c r="A26" s="86"/>
      <c r="B26" t="s">
        <v>14</v>
      </c>
      <c r="C26" s="32">
        <v>25</v>
      </c>
      <c r="D26" t="s">
        <v>22</v>
      </c>
      <c r="H26" s="4" t="s">
        <v>47</v>
      </c>
      <c r="I26" s="90">
        <v>5</v>
      </c>
      <c r="J26" s="90">
        <v>10</v>
      </c>
      <c r="K26" s="90">
        <f>SUM(I26:J26)</f>
        <v>15</v>
      </c>
      <c r="M26" s="86"/>
    </row>
    <row r="27" spans="1:13" ht="13.5">
      <c r="A27" s="86"/>
      <c r="B27" t="s">
        <v>43</v>
      </c>
      <c r="C27" s="32">
        <f>C25+C26</f>
        <v>41</v>
      </c>
      <c r="H27" s="4" t="s">
        <v>48</v>
      </c>
      <c r="I27" s="90">
        <v>2</v>
      </c>
      <c r="J27" s="90">
        <v>5</v>
      </c>
      <c r="K27" s="90">
        <f>SUM(I27:J27)</f>
        <v>7</v>
      </c>
      <c r="M27" s="86"/>
    </row>
    <row r="28" spans="1:13" ht="13.5">
      <c r="A28" s="86"/>
      <c r="B28" s="7"/>
      <c r="H28" s="4" t="s">
        <v>49</v>
      </c>
      <c r="I28" s="90">
        <f>'部員情報'!AD110</f>
        <v>0</v>
      </c>
      <c r="J28" s="90">
        <v>10</v>
      </c>
      <c r="K28" s="90">
        <f>SUM(I28:J28)</f>
        <v>10</v>
      </c>
      <c r="M28" s="86"/>
    </row>
    <row r="29" spans="1:13" ht="13.5">
      <c r="A29" s="86"/>
      <c r="B29" s="19" t="s">
        <v>59</v>
      </c>
      <c r="C29" s="19"/>
      <c r="D29" s="19"/>
      <c r="E29" s="19"/>
      <c r="F29" s="19"/>
      <c r="G29" s="19"/>
      <c r="H29" s="4" t="s">
        <v>43</v>
      </c>
      <c r="I29" s="90">
        <f>SUM(I26:I28)</f>
        <v>7</v>
      </c>
      <c r="J29" s="90">
        <f>SUM(J26:J28)</f>
        <v>25</v>
      </c>
      <c r="K29" s="90">
        <f>SUM(K26:K28)</f>
        <v>32</v>
      </c>
      <c r="M29" s="86"/>
    </row>
    <row r="30" spans="1:13" ht="13.5">
      <c r="A30" s="86"/>
      <c r="M30" s="86"/>
    </row>
    <row r="31" spans="1:13" ht="13.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</row>
    <row r="36" spans="2:4" ht="13.5">
      <c r="B36" t="s">
        <v>195</v>
      </c>
      <c r="C36" s="32" t="s">
        <v>196</v>
      </c>
      <c r="D36" t="s">
        <v>197</v>
      </c>
    </row>
  </sheetData>
  <sheetProtection/>
  <mergeCells count="6">
    <mergeCell ref="B8:E8"/>
    <mergeCell ref="B9:E9"/>
    <mergeCell ref="B4:E4"/>
    <mergeCell ref="B5:E5"/>
    <mergeCell ref="B6:E6"/>
    <mergeCell ref="B7:E7"/>
  </mergeCells>
  <printOptions/>
  <pageMargins left="0.75" right="0.75" top="1" bottom="1" header="0.512" footer="0.512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L34"/>
  <sheetViews>
    <sheetView zoomScalePageLayoutView="0" workbookViewId="0" topLeftCell="A1">
      <selection activeCell="B4" sqref="B4:E4"/>
    </sheetView>
  </sheetViews>
  <sheetFormatPr defaultColWidth="9.00390625" defaultRowHeight="13.5"/>
  <cols>
    <col min="1" max="1" width="13.375" style="0" customWidth="1"/>
    <col min="2" max="2" width="12.875" style="0" customWidth="1"/>
    <col min="6" max="6" width="9.50390625" style="0" bestFit="1" customWidth="1"/>
    <col min="7" max="7" width="19.50390625" style="0" customWidth="1"/>
  </cols>
  <sheetData>
    <row r="1" spans="1:10" s="10" customFormat="1" ht="13.5">
      <c r="A1" s="19" t="s">
        <v>95</v>
      </c>
      <c r="B1" s="19"/>
      <c r="C1" s="19"/>
      <c r="D1" s="19"/>
      <c r="E1" s="19"/>
      <c r="F1" s="19"/>
      <c r="G1" s="19"/>
      <c r="H1" s="19"/>
      <c r="I1" s="19"/>
      <c r="J1" s="19"/>
    </row>
    <row r="2" ht="13.5">
      <c r="C2" s="58"/>
    </row>
    <row r="3" spans="1:5" ht="13.5">
      <c r="A3" t="s">
        <v>2</v>
      </c>
      <c r="B3" s="69" t="s">
        <v>186</v>
      </c>
      <c r="C3" s="70">
        <v>2024</v>
      </c>
      <c r="D3" s="58" t="s">
        <v>4</v>
      </c>
      <c r="E3" s="58"/>
    </row>
    <row r="4" spans="1:5" ht="13.5">
      <c r="A4" t="s">
        <v>38</v>
      </c>
      <c r="B4" s="107" t="s">
        <v>91</v>
      </c>
      <c r="C4" s="107"/>
      <c r="D4" s="107"/>
      <c r="E4" s="107"/>
    </row>
    <row r="5" spans="1:7" ht="13.5">
      <c r="A5" t="s">
        <v>1</v>
      </c>
      <c r="B5" s="105"/>
      <c r="C5" s="105"/>
      <c r="D5" s="105"/>
      <c r="E5" s="105"/>
      <c r="G5" s="101"/>
    </row>
    <row r="6" spans="1:5" ht="13.5">
      <c r="A6" t="s">
        <v>8</v>
      </c>
      <c r="B6" s="105"/>
      <c r="C6" s="105"/>
      <c r="D6" s="105"/>
      <c r="E6" s="105"/>
    </row>
    <row r="7" spans="1:5" ht="13.5">
      <c r="A7" t="s">
        <v>9</v>
      </c>
      <c r="B7" s="105"/>
      <c r="C7" s="105"/>
      <c r="D7" s="105"/>
      <c r="E7" s="105"/>
    </row>
    <row r="8" spans="1:5" ht="13.5">
      <c r="A8" t="s">
        <v>10</v>
      </c>
      <c r="B8" s="105"/>
      <c r="C8" s="105"/>
      <c r="D8" s="105"/>
      <c r="E8" s="105"/>
    </row>
    <row r="9" spans="1:5" ht="13.5">
      <c r="A9" t="s">
        <v>11</v>
      </c>
      <c r="B9" s="105"/>
      <c r="C9" s="105"/>
      <c r="D9" s="105"/>
      <c r="E9" s="105"/>
    </row>
    <row r="11" spans="2:9" ht="13.5">
      <c r="B11" t="s">
        <v>72</v>
      </c>
      <c r="C11" t="s">
        <v>52</v>
      </c>
      <c r="F11" t="s">
        <v>104</v>
      </c>
      <c r="G11" t="s">
        <v>106</v>
      </c>
      <c r="H11" t="s">
        <v>107</v>
      </c>
      <c r="I11" t="s">
        <v>7</v>
      </c>
    </row>
    <row r="12" spans="1:9" ht="13.5">
      <c r="A12" t="s">
        <v>32</v>
      </c>
      <c r="B12" s="48"/>
      <c r="C12" s="49"/>
      <c r="D12" s="47"/>
      <c r="E12" s="47"/>
      <c r="F12" s="73"/>
      <c r="G12" s="73"/>
      <c r="H12" s="73"/>
      <c r="I12" s="75"/>
    </row>
    <row r="13" spans="1:9" ht="13.5">
      <c r="A13" t="s">
        <v>33</v>
      </c>
      <c r="B13" s="48"/>
      <c r="C13" s="49"/>
      <c r="D13" s="47"/>
      <c r="E13" s="47"/>
      <c r="F13" s="73"/>
      <c r="G13" s="73"/>
      <c r="H13" s="73"/>
      <c r="I13" s="75"/>
    </row>
    <row r="14" spans="1:9" ht="13.5">
      <c r="A14" t="s">
        <v>34</v>
      </c>
      <c r="B14" s="48"/>
      <c r="C14" s="49"/>
      <c r="D14" s="47"/>
      <c r="E14" s="47"/>
      <c r="F14" s="73"/>
      <c r="G14" s="73"/>
      <c r="H14" s="73"/>
      <c r="I14" s="75"/>
    </row>
    <row r="15" spans="1:9" ht="13.5">
      <c r="A15" t="s">
        <v>108</v>
      </c>
      <c r="B15" s="48"/>
      <c r="C15" s="49"/>
      <c r="D15" s="47"/>
      <c r="E15" s="47"/>
      <c r="F15" s="73"/>
      <c r="G15" s="73"/>
      <c r="H15" s="73"/>
      <c r="I15" s="75"/>
    </row>
    <row r="16" spans="1:9" ht="13.5">
      <c r="A16" t="s">
        <v>111</v>
      </c>
      <c r="B16" s="48"/>
      <c r="C16" s="49"/>
      <c r="D16" s="47"/>
      <c r="E16" s="47"/>
      <c r="F16" s="73"/>
      <c r="G16" s="73"/>
      <c r="H16" s="73"/>
      <c r="I16" s="75"/>
    </row>
    <row r="17" spans="2:9" ht="13.5">
      <c r="B17" s="77" t="s">
        <v>72</v>
      </c>
      <c r="C17" s="96" t="s">
        <v>113</v>
      </c>
      <c r="D17" s="77"/>
      <c r="E17" s="76"/>
      <c r="F17" t="s">
        <v>73</v>
      </c>
      <c r="G17" t="s">
        <v>106</v>
      </c>
      <c r="H17" t="s">
        <v>107</v>
      </c>
      <c r="I17" t="s">
        <v>7</v>
      </c>
    </row>
    <row r="18" spans="1:9" ht="13.5">
      <c r="A18" t="s">
        <v>112</v>
      </c>
      <c r="B18" s="48"/>
      <c r="C18" s="92" t="s">
        <v>173</v>
      </c>
      <c r="D18" s="47" t="s">
        <v>174</v>
      </c>
      <c r="E18" s="48"/>
      <c r="F18" s="73"/>
      <c r="G18" s="73"/>
      <c r="H18" s="75"/>
      <c r="I18" s="75"/>
    </row>
    <row r="19" spans="1:9" ht="13.5">
      <c r="A19" s="86"/>
      <c r="B19" s="93" t="s">
        <v>114</v>
      </c>
      <c r="C19" s="94" t="s">
        <v>172</v>
      </c>
      <c r="D19" s="47"/>
      <c r="E19" s="47"/>
      <c r="F19" s="100" t="s">
        <v>176</v>
      </c>
      <c r="G19" s="95" t="s">
        <v>177</v>
      </c>
      <c r="H19" s="95"/>
      <c r="I19" s="95"/>
    </row>
    <row r="21" spans="1:4" ht="13.5">
      <c r="A21" t="s">
        <v>12</v>
      </c>
      <c r="B21" t="s">
        <v>13</v>
      </c>
      <c r="C21" s="47"/>
      <c r="D21" t="s">
        <v>15</v>
      </c>
    </row>
    <row r="22" spans="2:4" ht="13.5">
      <c r="B22" t="s">
        <v>14</v>
      </c>
      <c r="C22" s="47"/>
      <c r="D22" t="s">
        <v>15</v>
      </c>
    </row>
    <row r="24" spans="1:9" ht="13.5">
      <c r="A24" t="s">
        <v>21</v>
      </c>
      <c r="B24" t="s">
        <v>37</v>
      </c>
      <c r="F24" t="s">
        <v>35</v>
      </c>
      <c r="I24" t="s">
        <v>75</v>
      </c>
    </row>
    <row r="25" spans="2:12" ht="13.5">
      <c r="B25" t="s">
        <v>13</v>
      </c>
      <c r="C25" s="32">
        <f>'部員情報'!G6</f>
        <v>0</v>
      </c>
      <c r="D25" t="s">
        <v>22</v>
      </c>
      <c r="F25" s="31">
        <f>'解説'!F1</f>
        <v>45047</v>
      </c>
      <c r="I25" s="4"/>
      <c r="J25" s="4" t="s">
        <v>13</v>
      </c>
      <c r="K25" s="4" t="s">
        <v>14</v>
      </c>
      <c r="L25" s="4" t="s">
        <v>43</v>
      </c>
    </row>
    <row r="26" spans="2:12" ht="13.5">
      <c r="B26" t="s">
        <v>14</v>
      </c>
      <c r="C26" s="32">
        <f>'部員情報'!J6</f>
        <v>0</v>
      </c>
      <c r="D26" t="s">
        <v>22</v>
      </c>
      <c r="I26" s="4" t="s">
        <v>47</v>
      </c>
      <c r="J26" s="90">
        <f>'部員情報'!AA110</f>
        <v>0</v>
      </c>
      <c r="K26" s="90">
        <f>'部員情報'!AB110</f>
        <v>0</v>
      </c>
      <c r="L26" s="90">
        <f>SUM(J26:K26)</f>
        <v>0</v>
      </c>
    </row>
    <row r="27" spans="2:12" ht="13.5">
      <c r="B27" t="s">
        <v>43</v>
      </c>
      <c r="C27" s="32">
        <f>C25+C26</f>
        <v>0</v>
      </c>
      <c r="I27" s="4" t="s">
        <v>48</v>
      </c>
      <c r="J27" s="90">
        <f>'部員情報'!AC110</f>
        <v>0</v>
      </c>
      <c r="K27" s="90">
        <f>'部員情報'!AD110</f>
        <v>0</v>
      </c>
      <c r="L27" s="90">
        <f>SUM(J27:K27)</f>
        <v>0</v>
      </c>
    </row>
    <row r="28" spans="2:12" ht="13.5">
      <c r="B28" s="7"/>
      <c r="I28" s="4" t="s">
        <v>49</v>
      </c>
      <c r="J28" s="90">
        <f>'部員情報'!AE110</f>
        <v>0</v>
      </c>
      <c r="K28" s="90">
        <f>'部員情報'!AF110</f>
        <v>0</v>
      </c>
      <c r="L28" s="90">
        <f>SUM(J28:K28)</f>
        <v>0</v>
      </c>
    </row>
    <row r="29" spans="2:12" ht="13.5">
      <c r="B29" s="19" t="s">
        <v>59</v>
      </c>
      <c r="C29" s="19"/>
      <c r="D29" s="19"/>
      <c r="E29" s="19"/>
      <c r="F29" s="19"/>
      <c r="G29" s="19"/>
      <c r="I29" s="4" t="s">
        <v>43</v>
      </c>
      <c r="J29" s="90">
        <f>SUM(J26:J28)</f>
        <v>0</v>
      </c>
      <c r="K29" s="90">
        <f>SUM(K26:K28)</f>
        <v>0</v>
      </c>
      <c r="L29" s="90">
        <f>SUM(L26:L28)</f>
        <v>0</v>
      </c>
    </row>
    <row r="34" spans="2:3" ht="13.5">
      <c r="B34" t="s">
        <v>195</v>
      </c>
      <c r="C34" s="32" t="str">
        <f>IF(AND(J29='段級位一覧'!P9,'基礎データ'!K29='段級位一覧'!Q9),"入力ＯＫ","未入力？　　人数が合いません")</f>
        <v>未入力？　　人数が合いません</v>
      </c>
    </row>
  </sheetData>
  <sheetProtection/>
  <mergeCells count="6">
    <mergeCell ref="B8:E8"/>
    <mergeCell ref="B9:E9"/>
    <mergeCell ref="B4:E4"/>
    <mergeCell ref="B5:E5"/>
    <mergeCell ref="B6:E6"/>
    <mergeCell ref="B7:E7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3999302387238"/>
  </sheetPr>
  <dimension ref="A1:AF112"/>
  <sheetViews>
    <sheetView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:J50"/>
    </sheetView>
  </sheetViews>
  <sheetFormatPr defaultColWidth="9.00390625" defaultRowHeight="13.5"/>
  <cols>
    <col min="1" max="1" width="5.25390625" style="0" bestFit="1" customWidth="1"/>
    <col min="2" max="2" width="5.25390625" style="0" customWidth="1"/>
    <col min="3" max="3" width="6.00390625" style="0" customWidth="1"/>
    <col min="4" max="4" width="5.625" style="0" customWidth="1"/>
    <col min="5" max="10" width="11.75390625" style="0" customWidth="1"/>
    <col min="11" max="11" width="11.625" style="0" customWidth="1"/>
    <col min="12" max="12" width="17.875" style="0" customWidth="1"/>
    <col min="13" max="13" width="16.125" style="0" customWidth="1"/>
    <col min="14" max="14" width="3.375" style="0" hidden="1" customWidth="1"/>
    <col min="15" max="17" width="8.375" style="0" hidden="1" customWidth="1"/>
    <col min="18" max="18" width="16.125" style="0" customWidth="1"/>
    <col min="27" max="32" width="3.375" style="0" bestFit="1" customWidth="1"/>
  </cols>
  <sheetData>
    <row r="1" spans="1:2" s="8" customFormat="1" ht="13.5">
      <c r="A1" s="71" t="s">
        <v>92</v>
      </c>
      <c r="B1" s="11"/>
    </row>
    <row r="2" spans="1:2" s="8" customFormat="1" ht="13.5">
      <c r="A2" s="11" t="s">
        <v>171</v>
      </c>
      <c r="B2" s="11"/>
    </row>
    <row r="3" spans="1:2" s="8" customFormat="1" ht="13.5">
      <c r="A3" s="11"/>
      <c r="B3" s="72" t="s">
        <v>93</v>
      </c>
    </row>
    <row r="4" spans="1:13" s="8" customFormat="1" ht="13.5">
      <c r="A4" s="8" t="s">
        <v>42</v>
      </c>
      <c r="M4" s="8" t="s">
        <v>76</v>
      </c>
    </row>
    <row r="5" s="10" customFormat="1" ht="13.5"/>
    <row r="6" spans="2:12" s="10" customFormat="1" ht="13.5">
      <c r="B6" s="10" t="s">
        <v>44</v>
      </c>
      <c r="C6" s="32">
        <f>G6+J6</f>
        <v>0</v>
      </c>
      <c r="D6" s="10" t="s">
        <v>22</v>
      </c>
      <c r="F6" s="10" t="s">
        <v>77</v>
      </c>
      <c r="G6" s="32">
        <f>J110</f>
        <v>0</v>
      </c>
      <c r="I6" s="10" t="s">
        <v>45</v>
      </c>
      <c r="J6" s="32">
        <f>J111</f>
        <v>0</v>
      </c>
      <c r="L6" s="27" t="s">
        <v>134</v>
      </c>
    </row>
    <row r="7" spans="12:32" ht="13.5">
      <c r="L7" s="27" t="s">
        <v>135</v>
      </c>
      <c r="AA7">
        <v>1</v>
      </c>
      <c r="AB7">
        <v>1</v>
      </c>
      <c r="AC7">
        <v>2</v>
      </c>
      <c r="AD7">
        <v>2</v>
      </c>
      <c r="AE7">
        <v>3</v>
      </c>
      <c r="AF7">
        <v>3</v>
      </c>
    </row>
    <row r="8" spans="1:32" ht="13.5">
      <c r="A8" s="13" t="s">
        <v>6</v>
      </c>
      <c r="B8" s="30" t="s">
        <v>5</v>
      </c>
      <c r="C8" s="29" t="s">
        <v>40</v>
      </c>
      <c r="D8" s="29" t="s">
        <v>6</v>
      </c>
      <c r="E8" s="30" t="s">
        <v>39</v>
      </c>
      <c r="F8" s="30" t="s">
        <v>46</v>
      </c>
      <c r="G8" s="30" t="s">
        <v>68</v>
      </c>
      <c r="H8" s="30" t="s">
        <v>69</v>
      </c>
      <c r="I8" s="30" t="s">
        <v>7</v>
      </c>
      <c r="J8" s="30" t="s">
        <v>0</v>
      </c>
      <c r="K8" s="38"/>
      <c r="L8" s="82" t="s">
        <v>187</v>
      </c>
      <c r="M8" s="27"/>
      <c r="N8" s="12"/>
      <c r="O8" s="12"/>
      <c r="P8" s="12"/>
      <c r="AA8" t="s">
        <v>16</v>
      </c>
      <c r="AB8" t="s">
        <v>45</v>
      </c>
      <c r="AC8" t="s">
        <v>16</v>
      </c>
      <c r="AD8" t="s">
        <v>45</v>
      </c>
      <c r="AE8" t="s">
        <v>16</v>
      </c>
      <c r="AF8" t="s">
        <v>45</v>
      </c>
    </row>
    <row r="9" spans="1:32" ht="13.5">
      <c r="A9" s="14">
        <v>1</v>
      </c>
      <c r="B9" s="43"/>
      <c r="C9" s="43"/>
      <c r="D9" s="43"/>
      <c r="E9" s="43"/>
      <c r="F9" s="43"/>
      <c r="G9" s="43"/>
      <c r="H9" s="43"/>
      <c r="I9" s="43"/>
      <c r="J9" s="44"/>
      <c r="K9" s="39"/>
      <c r="L9" s="44"/>
      <c r="M9" s="35"/>
      <c r="N9" s="79"/>
      <c r="O9" s="33"/>
      <c r="P9" s="33"/>
      <c r="Q9" s="34"/>
      <c r="R9" s="35"/>
      <c r="S9" s="35"/>
      <c r="T9" s="35"/>
      <c r="U9" s="35"/>
      <c r="V9" s="35"/>
      <c r="W9" s="35"/>
      <c r="X9" s="35"/>
      <c r="Y9" s="9"/>
      <c r="AA9">
        <f aca="true" t="shared" si="0" ref="AA9:AA40">IF(AND($B9=$AA$7,$I9=$AA$8),1,0)</f>
        <v>0</v>
      </c>
      <c r="AB9">
        <f aca="true" t="shared" si="1" ref="AB9:AB40">IF(AND($B9=$AB$7,$I9=$AB$8),1,0)</f>
        <v>0</v>
      </c>
      <c r="AC9">
        <f aca="true" t="shared" si="2" ref="AC9:AC40">IF(AND($B9=$AC$7,$I9=$AC$8),1,0)</f>
        <v>0</v>
      </c>
      <c r="AD9">
        <f aca="true" t="shared" si="3" ref="AD9:AD40">IF(AND($B9=$AD$7,$I9=$AD$8),1,0)</f>
        <v>0</v>
      </c>
      <c r="AE9">
        <f aca="true" t="shared" si="4" ref="AE9:AE40">IF(AND($B9=$AE$7,$I9=$AE$8),1,0)</f>
        <v>0</v>
      </c>
      <c r="AF9">
        <f aca="true" t="shared" si="5" ref="AF9:AF40">IF(AND($B9=$AF$7,$I9=$AF$8),1,0)</f>
        <v>0</v>
      </c>
    </row>
    <row r="10" spans="1:32" ht="13.5">
      <c r="A10" s="14">
        <v>2</v>
      </c>
      <c r="B10" s="43"/>
      <c r="C10" s="43"/>
      <c r="D10" s="43"/>
      <c r="E10" s="43"/>
      <c r="F10" s="43"/>
      <c r="G10" s="43"/>
      <c r="H10" s="43"/>
      <c r="I10" s="43"/>
      <c r="J10" s="44"/>
      <c r="K10" s="39"/>
      <c r="L10" s="44"/>
      <c r="M10" s="35"/>
      <c r="N10" s="79"/>
      <c r="O10" s="33"/>
      <c r="P10" s="33"/>
      <c r="Q10" s="34"/>
      <c r="R10" s="35"/>
      <c r="S10" s="35"/>
      <c r="T10" s="35"/>
      <c r="U10" s="35"/>
      <c r="V10" s="35"/>
      <c r="W10" s="35"/>
      <c r="X10" s="35"/>
      <c r="Y10" s="9"/>
      <c r="AA10">
        <f t="shared" si="0"/>
        <v>0</v>
      </c>
      <c r="AB10">
        <f t="shared" si="1"/>
        <v>0</v>
      </c>
      <c r="AC10">
        <f t="shared" si="2"/>
        <v>0</v>
      </c>
      <c r="AD10">
        <f t="shared" si="3"/>
        <v>0</v>
      </c>
      <c r="AE10">
        <f t="shared" si="4"/>
        <v>0</v>
      </c>
      <c r="AF10">
        <f t="shared" si="5"/>
        <v>0</v>
      </c>
    </row>
    <row r="11" spans="1:32" ht="13.5">
      <c r="A11" s="14">
        <v>3</v>
      </c>
      <c r="B11" s="43"/>
      <c r="C11" s="43"/>
      <c r="D11" s="43"/>
      <c r="E11" s="43"/>
      <c r="F11" s="43"/>
      <c r="G11" s="43"/>
      <c r="H11" s="43"/>
      <c r="I11" s="43"/>
      <c r="J11" s="44"/>
      <c r="K11" s="39"/>
      <c r="L11" s="44"/>
      <c r="M11" s="35"/>
      <c r="N11" s="79"/>
      <c r="O11" s="33"/>
      <c r="P11" s="33"/>
      <c r="Q11" s="34"/>
      <c r="R11" s="35"/>
      <c r="S11" s="35"/>
      <c r="T11" s="35"/>
      <c r="U11" s="35"/>
      <c r="V11" s="35"/>
      <c r="W11" s="35"/>
      <c r="X11" s="35"/>
      <c r="Y11" s="9"/>
      <c r="AA11">
        <f t="shared" si="0"/>
        <v>0</v>
      </c>
      <c r="AB11">
        <f t="shared" si="1"/>
        <v>0</v>
      </c>
      <c r="AC11">
        <f t="shared" si="2"/>
        <v>0</v>
      </c>
      <c r="AD11">
        <f t="shared" si="3"/>
        <v>0</v>
      </c>
      <c r="AE11">
        <f t="shared" si="4"/>
        <v>0</v>
      </c>
      <c r="AF11">
        <f t="shared" si="5"/>
        <v>0</v>
      </c>
    </row>
    <row r="12" spans="1:32" ht="13.5">
      <c r="A12" s="14">
        <v>4</v>
      </c>
      <c r="B12" s="43"/>
      <c r="C12" s="43"/>
      <c r="D12" s="43"/>
      <c r="E12" s="43"/>
      <c r="F12" s="43"/>
      <c r="G12" s="43"/>
      <c r="H12" s="43"/>
      <c r="I12" s="43"/>
      <c r="J12" s="44"/>
      <c r="K12" s="39"/>
      <c r="L12" s="44"/>
      <c r="M12" s="9"/>
      <c r="N12" s="80"/>
      <c r="O12" s="2"/>
      <c r="P12" s="2"/>
      <c r="R12" s="35"/>
      <c r="S12" s="35"/>
      <c r="T12" s="35"/>
      <c r="U12" s="35"/>
      <c r="V12" s="35"/>
      <c r="W12" s="35"/>
      <c r="X12" s="35"/>
      <c r="AA12">
        <f t="shared" si="0"/>
        <v>0</v>
      </c>
      <c r="AB12">
        <f t="shared" si="1"/>
        <v>0</v>
      </c>
      <c r="AC12">
        <f t="shared" si="2"/>
        <v>0</v>
      </c>
      <c r="AD12">
        <f t="shared" si="3"/>
        <v>0</v>
      </c>
      <c r="AE12">
        <f t="shared" si="4"/>
        <v>0</v>
      </c>
      <c r="AF12">
        <f t="shared" si="5"/>
        <v>0</v>
      </c>
    </row>
    <row r="13" spans="1:32" ht="13.5">
      <c r="A13" s="14">
        <v>5</v>
      </c>
      <c r="B13" s="43"/>
      <c r="C13" s="43"/>
      <c r="D13" s="43"/>
      <c r="E13" s="43"/>
      <c r="F13" s="43"/>
      <c r="G13" s="43"/>
      <c r="H13" s="43"/>
      <c r="I13" s="43"/>
      <c r="J13" s="44"/>
      <c r="K13" s="39"/>
      <c r="L13" s="44"/>
      <c r="M13" s="9"/>
      <c r="N13" s="80"/>
      <c r="O13" s="2"/>
      <c r="P13" s="2"/>
      <c r="AA13">
        <f t="shared" si="0"/>
        <v>0</v>
      </c>
      <c r="AB13">
        <f t="shared" si="1"/>
        <v>0</v>
      </c>
      <c r="AC13">
        <f t="shared" si="2"/>
        <v>0</v>
      </c>
      <c r="AD13">
        <f t="shared" si="3"/>
        <v>0</v>
      </c>
      <c r="AE13">
        <f t="shared" si="4"/>
        <v>0</v>
      </c>
      <c r="AF13">
        <f t="shared" si="5"/>
        <v>0</v>
      </c>
    </row>
    <row r="14" spans="1:32" ht="13.5">
      <c r="A14" s="14">
        <v>6</v>
      </c>
      <c r="B14" s="43"/>
      <c r="C14" s="43"/>
      <c r="D14" s="43"/>
      <c r="E14" s="43"/>
      <c r="F14" s="43"/>
      <c r="G14" s="43"/>
      <c r="H14" s="43"/>
      <c r="I14" s="43"/>
      <c r="J14" s="44"/>
      <c r="K14" s="39"/>
      <c r="L14" s="44"/>
      <c r="M14" s="9"/>
      <c r="N14" s="80"/>
      <c r="O14" s="2"/>
      <c r="P14" s="2"/>
      <c r="AA14">
        <f t="shared" si="0"/>
        <v>0</v>
      </c>
      <c r="AB14">
        <f t="shared" si="1"/>
        <v>0</v>
      </c>
      <c r="AC14">
        <f t="shared" si="2"/>
        <v>0</v>
      </c>
      <c r="AD14">
        <f t="shared" si="3"/>
        <v>0</v>
      </c>
      <c r="AE14">
        <f t="shared" si="4"/>
        <v>0</v>
      </c>
      <c r="AF14">
        <f t="shared" si="5"/>
        <v>0</v>
      </c>
    </row>
    <row r="15" spans="1:32" ht="13.5">
      <c r="A15" s="14">
        <v>7</v>
      </c>
      <c r="B15" s="43"/>
      <c r="C15" s="43"/>
      <c r="D15" s="43"/>
      <c r="E15" s="43"/>
      <c r="F15" s="43"/>
      <c r="G15" s="43"/>
      <c r="H15" s="43"/>
      <c r="I15" s="43"/>
      <c r="J15" s="44"/>
      <c r="K15" s="40"/>
      <c r="L15" s="44"/>
      <c r="M15" s="9"/>
      <c r="N15" s="80"/>
      <c r="O15" s="2"/>
      <c r="P15" s="2"/>
      <c r="AA15">
        <f t="shared" si="0"/>
        <v>0</v>
      </c>
      <c r="AB15">
        <f t="shared" si="1"/>
        <v>0</v>
      </c>
      <c r="AC15">
        <f t="shared" si="2"/>
        <v>0</v>
      </c>
      <c r="AD15">
        <f t="shared" si="3"/>
        <v>0</v>
      </c>
      <c r="AE15">
        <f t="shared" si="4"/>
        <v>0</v>
      </c>
      <c r="AF15">
        <f t="shared" si="5"/>
        <v>0</v>
      </c>
    </row>
    <row r="16" spans="1:32" ht="13.5">
      <c r="A16" s="14">
        <v>8</v>
      </c>
      <c r="B16" s="43"/>
      <c r="C16" s="43"/>
      <c r="D16" s="43"/>
      <c r="E16" s="43"/>
      <c r="F16" s="43"/>
      <c r="G16" s="43"/>
      <c r="H16" s="43"/>
      <c r="I16" s="43"/>
      <c r="J16" s="44"/>
      <c r="K16" s="39"/>
      <c r="L16" s="44"/>
      <c r="M16" s="9"/>
      <c r="N16" s="80"/>
      <c r="O16" s="2"/>
      <c r="P16" s="2"/>
      <c r="AA16">
        <f t="shared" si="0"/>
        <v>0</v>
      </c>
      <c r="AB16">
        <f t="shared" si="1"/>
        <v>0</v>
      </c>
      <c r="AC16">
        <f t="shared" si="2"/>
        <v>0</v>
      </c>
      <c r="AD16">
        <f t="shared" si="3"/>
        <v>0</v>
      </c>
      <c r="AE16">
        <f t="shared" si="4"/>
        <v>0</v>
      </c>
      <c r="AF16">
        <f t="shared" si="5"/>
        <v>0</v>
      </c>
    </row>
    <row r="17" spans="1:32" ht="13.5">
      <c r="A17" s="14">
        <v>9</v>
      </c>
      <c r="B17" s="43"/>
      <c r="C17" s="43"/>
      <c r="D17" s="43"/>
      <c r="E17" s="43"/>
      <c r="F17" s="43"/>
      <c r="G17" s="43"/>
      <c r="H17" s="43"/>
      <c r="I17" s="43"/>
      <c r="J17" s="44"/>
      <c r="K17" s="39"/>
      <c r="L17" s="44"/>
      <c r="M17" s="9"/>
      <c r="N17" s="80"/>
      <c r="O17" s="2"/>
      <c r="P17" s="2"/>
      <c r="R17" s="7"/>
      <c r="AA17">
        <f t="shared" si="0"/>
        <v>0</v>
      </c>
      <c r="AB17">
        <f t="shared" si="1"/>
        <v>0</v>
      </c>
      <c r="AC17">
        <f t="shared" si="2"/>
        <v>0</v>
      </c>
      <c r="AD17">
        <f t="shared" si="3"/>
        <v>0</v>
      </c>
      <c r="AE17">
        <f t="shared" si="4"/>
        <v>0</v>
      </c>
      <c r="AF17">
        <f t="shared" si="5"/>
        <v>0</v>
      </c>
    </row>
    <row r="18" spans="1:32" ht="13.5">
      <c r="A18" s="14">
        <v>10</v>
      </c>
      <c r="B18" s="43"/>
      <c r="C18" s="43"/>
      <c r="D18" s="43"/>
      <c r="E18" s="43"/>
      <c r="F18" s="43"/>
      <c r="G18" s="43"/>
      <c r="H18" s="43"/>
      <c r="I18" s="43"/>
      <c r="J18" s="44"/>
      <c r="K18" s="39"/>
      <c r="L18" s="44"/>
      <c r="M18" s="9"/>
      <c r="N18" s="80"/>
      <c r="O18" s="2"/>
      <c r="P18" s="2"/>
      <c r="AA18">
        <f t="shared" si="0"/>
        <v>0</v>
      </c>
      <c r="AB18">
        <f t="shared" si="1"/>
        <v>0</v>
      </c>
      <c r="AC18">
        <f t="shared" si="2"/>
        <v>0</v>
      </c>
      <c r="AD18">
        <f t="shared" si="3"/>
        <v>0</v>
      </c>
      <c r="AE18">
        <f t="shared" si="4"/>
        <v>0</v>
      </c>
      <c r="AF18">
        <f t="shared" si="5"/>
        <v>0</v>
      </c>
    </row>
    <row r="19" spans="1:32" ht="13.5">
      <c r="A19" s="14">
        <v>11</v>
      </c>
      <c r="B19" s="43"/>
      <c r="C19" s="43"/>
      <c r="D19" s="43"/>
      <c r="E19" s="43"/>
      <c r="F19" s="43"/>
      <c r="G19" s="43"/>
      <c r="H19" s="43"/>
      <c r="I19" s="43"/>
      <c r="J19" s="44"/>
      <c r="K19" s="39"/>
      <c r="L19" s="44"/>
      <c r="M19" s="9"/>
      <c r="N19" s="80"/>
      <c r="O19" s="2"/>
      <c r="P19" s="2"/>
      <c r="AA19">
        <f t="shared" si="0"/>
        <v>0</v>
      </c>
      <c r="AB19">
        <f t="shared" si="1"/>
        <v>0</v>
      </c>
      <c r="AC19">
        <f t="shared" si="2"/>
        <v>0</v>
      </c>
      <c r="AD19">
        <f t="shared" si="3"/>
        <v>0</v>
      </c>
      <c r="AE19">
        <f t="shared" si="4"/>
        <v>0</v>
      </c>
      <c r="AF19">
        <f t="shared" si="5"/>
        <v>0</v>
      </c>
    </row>
    <row r="20" spans="1:32" ht="13.5">
      <c r="A20" s="14">
        <v>12</v>
      </c>
      <c r="B20" s="43"/>
      <c r="C20" s="43"/>
      <c r="D20" s="43"/>
      <c r="E20" s="43"/>
      <c r="F20" s="43"/>
      <c r="G20" s="43"/>
      <c r="H20" s="43"/>
      <c r="I20" s="43"/>
      <c r="J20" s="44"/>
      <c r="K20" s="39"/>
      <c r="L20" s="44"/>
      <c r="M20" s="9"/>
      <c r="N20" s="80"/>
      <c r="O20" s="2"/>
      <c r="P20" s="2"/>
      <c r="AA20">
        <f t="shared" si="0"/>
        <v>0</v>
      </c>
      <c r="AB20">
        <f t="shared" si="1"/>
        <v>0</v>
      </c>
      <c r="AC20">
        <f t="shared" si="2"/>
        <v>0</v>
      </c>
      <c r="AD20">
        <f t="shared" si="3"/>
        <v>0</v>
      </c>
      <c r="AE20">
        <f t="shared" si="4"/>
        <v>0</v>
      </c>
      <c r="AF20">
        <f t="shared" si="5"/>
        <v>0</v>
      </c>
    </row>
    <row r="21" spans="1:32" ht="13.5">
      <c r="A21" s="14">
        <v>13</v>
      </c>
      <c r="B21" s="43"/>
      <c r="C21" s="43"/>
      <c r="D21" s="43"/>
      <c r="E21" s="43"/>
      <c r="F21" s="43"/>
      <c r="G21" s="43"/>
      <c r="H21" s="43"/>
      <c r="I21" s="43"/>
      <c r="J21" s="44"/>
      <c r="K21" s="39"/>
      <c r="L21" s="44"/>
      <c r="M21" s="9"/>
      <c r="N21" s="80"/>
      <c r="O21" s="2"/>
      <c r="P21" s="2"/>
      <c r="AA21">
        <f t="shared" si="0"/>
        <v>0</v>
      </c>
      <c r="AB21">
        <f t="shared" si="1"/>
        <v>0</v>
      </c>
      <c r="AC21">
        <f t="shared" si="2"/>
        <v>0</v>
      </c>
      <c r="AD21">
        <f t="shared" si="3"/>
        <v>0</v>
      </c>
      <c r="AE21">
        <f t="shared" si="4"/>
        <v>0</v>
      </c>
      <c r="AF21">
        <f t="shared" si="5"/>
        <v>0</v>
      </c>
    </row>
    <row r="22" spans="1:32" ht="13.5">
      <c r="A22" s="14">
        <v>14</v>
      </c>
      <c r="B22" s="43"/>
      <c r="C22" s="43"/>
      <c r="D22" s="43"/>
      <c r="E22" s="43"/>
      <c r="F22" s="43"/>
      <c r="G22" s="43"/>
      <c r="H22" s="43"/>
      <c r="I22" s="43"/>
      <c r="J22" s="44"/>
      <c r="K22" s="39"/>
      <c r="L22" s="44"/>
      <c r="M22" s="9"/>
      <c r="N22" s="80"/>
      <c r="O22" s="2"/>
      <c r="P22" s="2"/>
      <c r="AA22">
        <f t="shared" si="0"/>
        <v>0</v>
      </c>
      <c r="AB22">
        <f t="shared" si="1"/>
        <v>0</v>
      </c>
      <c r="AC22">
        <f t="shared" si="2"/>
        <v>0</v>
      </c>
      <c r="AD22">
        <f t="shared" si="3"/>
        <v>0</v>
      </c>
      <c r="AE22">
        <f t="shared" si="4"/>
        <v>0</v>
      </c>
      <c r="AF22">
        <f t="shared" si="5"/>
        <v>0</v>
      </c>
    </row>
    <row r="23" spans="1:32" ht="13.5">
      <c r="A23" s="14">
        <v>15</v>
      </c>
      <c r="B23" s="43"/>
      <c r="C23" s="43"/>
      <c r="D23" s="43"/>
      <c r="E23" s="43"/>
      <c r="F23" s="43"/>
      <c r="G23" s="43"/>
      <c r="H23" s="43"/>
      <c r="I23" s="43"/>
      <c r="J23" s="44"/>
      <c r="K23" s="39"/>
      <c r="L23" s="44"/>
      <c r="M23" s="9"/>
      <c r="N23" s="80"/>
      <c r="O23" s="2"/>
      <c r="P23" s="2"/>
      <c r="AA23">
        <f t="shared" si="0"/>
        <v>0</v>
      </c>
      <c r="AB23">
        <f t="shared" si="1"/>
        <v>0</v>
      </c>
      <c r="AC23">
        <f t="shared" si="2"/>
        <v>0</v>
      </c>
      <c r="AD23">
        <f t="shared" si="3"/>
        <v>0</v>
      </c>
      <c r="AE23">
        <f t="shared" si="4"/>
        <v>0</v>
      </c>
      <c r="AF23">
        <f t="shared" si="5"/>
        <v>0</v>
      </c>
    </row>
    <row r="24" spans="1:32" ht="13.5">
      <c r="A24" s="14">
        <v>16</v>
      </c>
      <c r="B24" s="43"/>
      <c r="C24" s="43"/>
      <c r="D24" s="43"/>
      <c r="E24" s="43"/>
      <c r="F24" s="43"/>
      <c r="G24" s="43"/>
      <c r="H24" s="43"/>
      <c r="I24" s="43"/>
      <c r="J24" s="44"/>
      <c r="K24" s="39"/>
      <c r="L24" s="44"/>
      <c r="M24" s="9"/>
      <c r="N24" s="80"/>
      <c r="O24" s="2"/>
      <c r="P24" s="2"/>
      <c r="AA24">
        <f t="shared" si="0"/>
        <v>0</v>
      </c>
      <c r="AB24">
        <f t="shared" si="1"/>
        <v>0</v>
      </c>
      <c r="AC24">
        <f t="shared" si="2"/>
        <v>0</v>
      </c>
      <c r="AD24">
        <f t="shared" si="3"/>
        <v>0</v>
      </c>
      <c r="AE24">
        <f t="shared" si="4"/>
        <v>0</v>
      </c>
      <c r="AF24">
        <f t="shared" si="5"/>
        <v>0</v>
      </c>
    </row>
    <row r="25" spans="1:32" ht="13.5">
      <c r="A25" s="14">
        <v>17</v>
      </c>
      <c r="B25" s="43"/>
      <c r="C25" s="43"/>
      <c r="D25" s="43"/>
      <c r="E25" s="43"/>
      <c r="F25" s="43"/>
      <c r="G25" s="43"/>
      <c r="H25" s="43"/>
      <c r="I25" s="43"/>
      <c r="J25" s="44"/>
      <c r="K25" s="39"/>
      <c r="L25" s="44"/>
      <c r="M25" s="9"/>
      <c r="N25" s="80"/>
      <c r="O25" s="2"/>
      <c r="P25" s="2"/>
      <c r="AA25">
        <f t="shared" si="0"/>
        <v>0</v>
      </c>
      <c r="AB25">
        <f t="shared" si="1"/>
        <v>0</v>
      </c>
      <c r="AC25">
        <f t="shared" si="2"/>
        <v>0</v>
      </c>
      <c r="AD25">
        <f t="shared" si="3"/>
        <v>0</v>
      </c>
      <c r="AE25">
        <f t="shared" si="4"/>
        <v>0</v>
      </c>
      <c r="AF25">
        <f t="shared" si="5"/>
        <v>0</v>
      </c>
    </row>
    <row r="26" spans="1:32" ht="13.5">
      <c r="A26" s="14">
        <v>18</v>
      </c>
      <c r="B26" s="43"/>
      <c r="C26" s="43"/>
      <c r="D26" s="43"/>
      <c r="E26" s="43"/>
      <c r="F26" s="43"/>
      <c r="G26" s="43"/>
      <c r="H26" s="43"/>
      <c r="I26" s="43"/>
      <c r="J26" s="44"/>
      <c r="K26" s="39"/>
      <c r="L26" s="44"/>
      <c r="M26" s="9"/>
      <c r="N26" s="80"/>
      <c r="O26" s="2"/>
      <c r="P26" s="2"/>
      <c r="AA26">
        <f t="shared" si="0"/>
        <v>0</v>
      </c>
      <c r="AB26">
        <f t="shared" si="1"/>
        <v>0</v>
      </c>
      <c r="AC26">
        <f t="shared" si="2"/>
        <v>0</v>
      </c>
      <c r="AD26">
        <f t="shared" si="3"/>
        <v>0</v>
      </c>
      <c r="AE26">
        <f t="shared" si="4"/>
        <v>0</v>
      </c>
      <c r="AF26">
        <f t="shared" si="5"/>
        <v>0</v>
      </c>
    </row>
    <row r="27" spans="1:32" ht="13.5">
      <c r="A27" s="14">
        <v>19</v>
      </c>
      <c r="B27" s="43"/>
      <c r="C27" s="43"/>
      <c r="D27" s="43"/>
      <c r="E27" s="43"/>
      <c r="F27" s="43"/>
      <c r="G27" s="43"/>
      <c r="H27" s="43"/>
      <c r="I27" s="43"/>
      <c r="J27" s="44"/>
      <c r="K27" s="39"/>
      <c r="L27" s="44"/>
      <c r="M27" s="9"/>
      <c r="N27" s="80"/>
      <c r="O27" s="2"/>
      <c r="P27" s="2"/>
      <c r="AA27">
        <f t="shared" si="0"/>
        <v>0</v>
      </c>
      <c r="AB27">
        <f t="shared" si="1"/>
        <v>0</v>
      </c>
      <c r="AC27">
        <f t="shared" si="2"/>
        <v>0</v>
      </c>
      <c r="AD27">
        <f t="shared" si="3"/>
        <v>0</v>
      </c>
      <c r="AE27">
        <f t="shared" si="4"/>
        <v>0</v>
      </c>
      <c r="AF27">
        <f t="shared" si="5"/>
        <v>0</v>
      </c>
    </row>
    <row r="28" spans="1:32" ht="13.5">
      <c r="A28" s="14">
        <v>20</v>
      </c>
      <c r="B28" s="43"/>
      <c r="C28" s="43"/>
      <c r="D28" s="43"/>
      <c r="E28" s="43"/>
      <c r="F28" s="43"/>
      <c r="G28" s="43"/>
      <c r="H28" s="43"/>
      <c r="I28" s="43"/>
      <c r="J28" s="44"/>
      <c r="K28" s="39"/>
      <c r="L28" s="44"/>
      <c r="M28" s="9"/>
      <c r="N28" s="80"/>
      <c r="O28" s="2"/>
      <c r="P28" s="2"/>
      <c r="AA28">
        <f t="shared" si="0"/>
        <v>0</v>
      </c>
      <c r="AB28">
        <f t="shared" si="1"/>
        <v>0</v>
      </c>
      <c r="AC28">
        <f t="shared" si="2"/>
        <v>0</v>
      </c>
      <c r="AD28">
        <f t="shared" si="3"/>
        <v>0</v>
      </c>
      <c r="AE28">
        <f t="shared" si="4"/>
        <v>0</v>
      </c>
      <c r="AF28">
        <f t="shared" si="5"/>
        <v>0</v>
      </c>
    </row>
    <row r="29" spans="1:32" ht="13.5">
      <c r="A29" s="14">
        <v>21</v>
      </c>
      <c r="B29" s="43"/>
      <c r="C29" s="43"/>
      <c r="D29" s="43"/>
      <c r="E29" s="43"/>
      <c r="F29" s="43"/>
      <c r="G29" s="43"/>
      <c r="H29" s="43"/>
      <c r="I29" s="43"/>
      <c r="J29" s="44"/>
      <c r="K29" s="39"/>
      <c r="L29" s="44"/>
      <c r="M29" s="9"/>
      <c r="N29" s="80"/>
      <c r="O29" s="2"/>
      <c r="P29" s="2"/>
      <c r="AA29">
        <f t="shared" si="0"/>
        <v>0</v>
      </c>
      <c r="AB29">
        <f t="shared" si="1"/>
        <v>0</v>
      </c>
      <c r="AC29">
        <f t="shared" si="2"/>
        <v>0</v>
      </c>
      <c r="AD29">
        <f t="shared" si="3"/>
        <v>0</v>
      </c>
      <c r="AE29">
        <f t="shared" si="4"/>
        <v>0</v>
      </c>
      <c r="AF29">
        <f t="shared" si="5"/>
        <v>0</v>
      </c>
    </row>
    <row r="30" spans="1:32" ht="13.5">
      <c r="A30" s="14">
        <v>22</v>
      </c>
      <c r="B30" s="43"/>
      <c r="C30" s="43"/>
      <c r="D30" s="43"/>
      <c r="E30" s="43"/>
      <c r="F30" s="43"/>
      <c r="G30" s="43"/>
      <c r="H30" s="43"/>
      <c r="I30" s="43"/>
      <c r="J30" s="44"/>
      <c r="K30" s="39"/>
      <c r="L30" s="44"/>
      <c r="M30" s="9"/>
      <c r="N30" s="80"/>
      <c r="O30" s="2"/>
      <c r="P30" s="2"/>
      <c r="AA30">
        <f t="shared" si="0"/>
        <v>0</v>
      </c>
      <c r="AB30">
        <f t="shared" si="1"/>
        <v>0</v>
      </c>
      <c r="AC30">
        <f t="shared" si="2"/>
        <v>0</v>
      </c>
      <c r="AD30">
        <f t="shared" si="3"/>
        <v>0</v>
      </c>
      <c r="AE30">
        <f t="shared" si="4"/>
        <v>0</v>
      </c>
      <c r="AF30">
        <f t="shared" si="5"/>
        <v>0</v>
      </c>
    </row>
    <row r="31" spans="1:32" ht="13.5">
      <c r="A31" s="14">
        <v>23</v>
      </c>
      <c r="B31" s="43"/>
      <c r="C31" s="43"/>
      <c r="D31" s="43"/>
      <c r="E31" s="43"/>
      <c r="F31" s="43"/>
      <c r="G31" s="43"/>
      <c r="H31" s="43"/>
      <c r="I31" s="43"/>
      <c r="J31" s="44"/>
      <c r="K31" s="39"/>
      <c r="L31" s="44"/>
      <c r="M31" s="9"/>
      <c r="N31" s="80"/>
      <c r="O31" s="2"/>
      <c r="P31" s="2"/>
      <c r="AA31">
        <f t="shared" si="0"/>
        <v>0</v>
      </c>
      <c r="AB31">
        <f t="shared" si="1"/>
        <v>0</v>
      </c>
      <c r="AC31">
        <f t="shared" si="2"/>
        <v>0</v>
      </c>
      <c r="AD31">
        <f t="shared" si="3"/>
        <v>0</v>
      </c>
      <c r="AE31">
        <f t="shared" si="4"/>
        <v>0</v>
      </c>
      <c r="AF31">
        <f t="shared" si="5"/>
        <v>0</v>
      </c>
    </row>
    <row r="32" spans="1:32" ht="13.5">
      <c r="A32" s="14">
        <v>24</v>
      </c>
      <c r="B32" s="43"/>
      <c r="C32" s="43"/>
      <c r="D32" s="43"/>
      <c r="E32" s="43"/>
      <c r="F32" s="43"/>
      <c r="G32" s="43"/>
      <c r="H32" s="43"/>
      <c r="I32" s="43"/>
      <c r="J32" s="44"/>
      <c r="K32" s="39"/>
      <c r="L32" s="44"/>
      <c r="M32" s="9"/>
      <c r="N32" s="80"/>
      <c r="O32" s="2"/>
      <c r="P32" s="2"/>
      <c r="AA32">
        <f t="shared" si="0"/>
        <v>0</v>
      </c>
      <c r="AB32">
        <f t="shared" si="1"/>
        <v>0</v>
      </c>
      <c r="AC32">
        <f t="shared" si="2"/>
        <v>0</v>
      </c>
      <c r="AD32">
        <f t="shared" si="3"/>
        <v>0</v>
      </c>
      <c r="AE32">
        <f t="shared" si="4"/>
        <v>0</v>
      </c>
      <c r="AF32">
        <f t="shared" si="5"/>
        <v>0</v>
      </c>
    </row>
    <row r="33" spans="1:32" ht="13.5">
      <c r="A33" s="14">
        <v>25</v>
      </c>
      <c r="B33" s="43"/>
      <c r="C33" s="43"/>
      <c r="D33" s="43"/>
      <c r="E33" s="43"/>
      <c r="F33" s="43"/>
      <c r="G33" s="43"/>
      <c r="H33" s="43"/>
      <c r="I33" s="43"/>
      <c r="J33" s="44"/>
      <c r="K33" s="39"/>
      <c r="L33" s="44"/>
      <c r="M33" s="9"/>
      <c r="N33" s="80"/>
      <c r="O33" s="2"/>
      <c r="P33" s="2"/>
      <c r="AA33">
        <f t="shared" si="0"/>
        <v>0</v>
      </c>
      <c r="AB33">
        <f t="shared" si="1"/>
        <v>0</v>
      </c>
      <c r="AC33">
        <f t="shared" si="2"/>
        <v>0</v>
      </c>
      <c r="AD33">
        <f t="shared" si="3"/>
        <v>0</v>
      </c>
      <c r="AE33">
        <f t="shared" si="4"/>
        <v>0</v>
      </c>
      <c r="AF33">
        <f t="shared" si="5"/>
        <v>0</v>
      </c>
    </row>
    <row r="34" spans="1:32" ht="13.5">
      <c r="A34" s="14">
        <v>26</v>
      </c>
      <c r="B34" s="43"/>
      <c r="C34" s="43"/>
      <c r="D34" s="43"/>
      <c r="E34" s="43"/>
      <c r="F34" s="43"/>
      <c r="G34" s="43"/>
      <c r="H34" s="43"/>
      <c r="I34" s="43"/>
      <c r="J34" s="44"/>
      <c r="K34" s="39"/>
      <c r="L34" s="44"/>
      <c r="M34" s="9"/>
      <c r="N34" s="80"/>
      <c r="O34" s="2"/>
      <c r="P34" s="2"/>
      <c r="AA34">
        <f t="shared" si="0"/>
        <v>0</v>
      </c>
      <c r="AB34">
        <f t="shared" si="1"/>
        <v>0</v>
      </c>
      <c r="AC34">
        <f t="shared" si="2"/>
        <v>0</v>
      </c>
      <c r="AD34">
        <f t="shared" si="3"/>
        <v>0</v>
      </c>
      <c r="AE34">
        <f t="shared" si="4"/>
        <v>0</v>
      </c>
      <c r="AF34">
        <f t="shared" si="5"/>
        <v>0</v>
      </c>
    </row>
    <row r="35" spans="1:32" ht="13.5">
      <c r="A35" s="14">
        <v>27</v>
      </c>
      <c r="B35" s="43"/>
      <c r="C35" s="43"/>
      <c r="D35" s="43"/>
      <c r="E35" s="43"/>
      <c r="F35" s="43"/>
      <c r="G35" s="43"/>
      <c r="H35" s="43"/>
      <c r="I35" s="43"/>
      <c r="J35" s="44"/>
      <c r="K35" s="39"/>
      <c r="L35" s="44"/>
      <c r="M35" s="9"/>
      <c r="N35" s="80"/>
      <c r="O35" s="2"/>
      <c r="P35" s="2"/>
      <c r="AA35">
        <f t="shared" si="0"/>
        <v>0</v>
      </c>
      <c r="AB35">
        <f t="shared" si="1"/>
        <v>0</v>
      </c>
      <c r="AC35">
        <f t="shared" si="2"/>
        <v>0</v>
      </c>
      <c r="AD35">
        <f t="shared" si="3"/>
        <v>0</v>
      </c>
      <c r="AE35">
        <f t="shared" si="4"/>
        <v>0</v>
      </c>
      <c r="AF35">
        <f t="shared" si="5"/>
        <v>0</v>
      </c>
    </row>
    <row r="36" spans="1:32" ht="13.5">
      <c r="A36" s="14">
        <v>28</v>
      </c>
      <c r="B36" s="43"/>
      <c r="C36" s="43"/>
      <c r="D36" s="43"/>
      <c r="E36" s="43"/>
      <c r="F36" s="43"/>
      <c r="G36" s="43"/>
      <c r="H36" s="43"/>
      <c r="I36" s="43"/>
      <c r="J36" s="44"/>
      <c r="K36" s="39"/>
      <c r="L36" s="44"/>
      <c r="M36" s="9"/>
      <c r="N36" s="80"/>
      <c r="O36" s="2"/>
      <c r="P36" s="2"/>
      <c r="AA36">
        <f t="shared" si="0"/>
        <v>0</v>
      </c>
      <c r="AB36">
        <f t="shared" si="1"/>
        <v>0</v>
      </c>
      <c r="AC36">
        <f t="shared" si="2"/>
        <v>0</v>
      </c>
      <c r="AD36">
        <f t="shared" si="3"/>
        <v>0</v>
      </c>
      <c r="AE36">
        <f t="shared" si="4"/>
        <v>0</v>
      </c>
      <c r="AF36">
        <f t="shared" si="5"/>
        <v>0</v>
      </c>
    </row>
    <row r="37" spans="1:32" ht="13.5">
      <c r="A37" s="14">
        <v>29</v>
      </c>
      <c r="B37" s="43"/>
      <c r="C37" s="43"/>
      <c r="D37" s="43"/>
      <c r="E37" s="43"/>
      <c r="F37" s="43"/>
      <c r="G37" s="43"/>
      <c r="H37" s="43"/>
      <c r="I37" s="43"/>
      <c r="J37" s="44"/>
      <c r="K37" s="41"/>
      <c r="L37" s="44"/>
      <c r="M37" s="9"/>
      <c r="N37" s="80"/>
      <c r="O37" s="2"/>
      <c r="P37" s="2"/>
      <c r="AA37">
        <f t="shared" si="0"/>
        <v>0</v>
      </c>
      <c r="AB37">
        <f t="shared" si="1"/>
        <v>0</v>
      </c>
      <c r="AC37">
        <f t="shared" si="2"/>
        <v>0</v>
      </c>
      <c r="AD37">
        <f t="shared" si="3"/>
        <v>0</v>
      </c>
      <c r="AE37">
        <f t="shared" si="4"/>
        <v>0</v>
      </c>
      <c r="AF37">
        <f t="shared" si="5"/>
        <v>0</v>
      </c>
    </row>
    <row r="38" spans="1:32" ht="13.5">
      <c r="A38" s="14">
        <v>30</v>
      </c>
      <c r="B38" s="43"/>
      <c r="C38" s="43"/>
      <c r="D38" s="43"/>
      <c r="E38" s="43"/>
      <c r="F38" s="43"/>
      <c r="G38" s="43"/>
      <c r="H38" s="43"/>
      <c r="I38" s="43"/>
      <c r="J38" s="44"/>
      <c r="K38" s="41"/>
      <c r="L38" s="44"/>
      <c r="M38" s="9"/>
      <c r="N38" s="80"/>
      <c r="O38" s="2"/>
      <c r="P38" s="2"/>
      <c r="AA38">
        <f t="shared" si="0"/>
        <v>0</v>
      </c>
      <c r="AB38">
        <f t="shared" si="1"/>
        <v>0</v>
      </c>
      <c r="AC38">
        <f t="shared" si="2"/>
        <v>0</v>
      </c>
      <c r="AD38">
        <f t="shared" si="3"/>
        <v>0</v>
      </c>
      <c r="AE38">
        <f t="shared" si="4"/>
        <v>0</v>
      </c>
      <c r="AF38">
        <f t="shared" si="5"/>
        <v>0</v>
      </c>
    </row>
    <row r="39" spans="1:32" ht="13.5">
      <c r="A39" s="14">
        <v>31</v>
      </c>
      <c r="B39" s="43"/>
      <c r="C39" s="43"/>
      <c r="D39" s="43"/>
      <c r="E39" s="43"/>
      <c r="F39" s="43"/>
      <c r="G39" s="43"/>
      <c r="H39" s="43"/>
      <c r="I39" s="43"/>
      <c r="J39" s="44"/>
      <c r="K39" s="41"/>
      <c r="L39" s="44"/>
      <c r="M39" s="9"/>
      <c r="N39" s="80"/>
      <c r="O39" s="2"/>
      <c r="P39" s="2"/>
      <c r="AA39">
        <f t="shared" si="0"/>
        <v>0</v>
      </c>
      <c r="AB39">
        <f t="shared" si="1"/>
        <v>0</v>
      </c>
      <c r="AC39">
        <f t="shared" si="2"/>
        <v>0</v>
      </c>
      <c r="AD39">
        <f t="shared" si="3"/>
        <v>0</v>
      </c>
      <c r="AE39">
        <f t="shared" si="4"/>
        <v>0</v>
      </c>
      <c r="AF39">
        <f t="shared" si="5"/>
        <v>0</v>
      </c>
    </row>
    <row r="40" spans="1:32" ht="13.5">
      <c r="A40" s="14">
        <v>32</v>
      </c>
      <c r="B40" s="43"/>
      <c r="C40" s="43"/>
      <c r="D40" s="43"/>
      <c r="E40" s="43"/>
      <c r="F40" s="43"/>
      <c r="G40" s="43"/>
      <c r="H40" s="43"/>
      <c r="I40" s="43"/>
      <c r="J40" s="44"/>
      <c r="K40" s="41"/>
      <c r="L40" s="44"/>
      <c r="M40" s="9"/>
      <c r="N40" s="80"/>
      <c r="O40" s="2"/>
      <c r="P40" s="2"/>
      <c r="AA40">
        <f t="shared" si="0"/>
        <v>0</v>
      </c>
      <c r="AB40">
        <f t="shared" si="1"/>
        <v>0</v>
      </c>
      <c r="AC40">
        <f t="shared" si="2"/>
        <v>0</v>
      </c>
      <c r="AD40">
        <f t="shared" si="3"/>
        <v>0</v>
      </c>
      <c r="AE40">
        <f t="shared" si="4"/>
        <v>0</v>
      </c>
      <c r="AF40">
        <f t="shared" si="5"/>
        <v>0</v>
      </c>
    </row>
    <row r="41" spans="1:32" ht="13.5">
      <c r="A41" s="14">
        <v>33</v>
      </c>
      <c r="B41" s="43"/>
      <c r="C41" s="43"/>
      <c r="D41" s="43"/>
      <c r="E41" s="43"/>
      <c r="F41" s="43"/>
      <c r="G41" s="43"/>
      <c r="H41" s="43"/>
      <c r="I41" s="43"/>
      <c r="J41" s="44"/>
      <c r="K41" s="41"/>
      <c r="L41" s="44"/>
      <c r="M41" s="9"/>
      <c r="N41" s="80"/>
      <c r="O41" s="2"/>
      <c r="P41" s="2"/>
      <c r="AA41">
        <f aca="true" t="shared" si="6" ref="AA41:AA72">IF(AND($B41=$AA$7,$I41=$AA$8),1,0)</f>
        <v>0</v>
      </c>
      <c r="AB41">
        <f aca="true" t="shared" si="7" ref="AB41:AB72">IF(AND($B41=$AB$7,$I41=$AB$8),1,0)</f>
        <v>0</v>
      </c>
      <c r="AC41">
        <f aca="true" t="shared" si="8" ref="AC41:AC72">IF(AND($B41=$AC$7,$I41=$AC$8),1,0)</f>
        <v>0</v>
      </c>
      <c r="AD41">
        <f aca="true" t="shared" si="9" ref="AD41:AD72">IF(AND($B41=$AD$7,$I41=$AD$8),1,0)</f>
        <v>0</v>
      </c>
      <c r="AE41">
        <f aca="true" t="shared" si="10" ref="AE41:AE72">IF(AND($B41=$AE$7,$I41=$AE$8),1,0)</f>
        <v>0</v>
      </c>
      <c r="AF41">
        <f aca="true" t="shared" si="11" ref="AF41:AF72">IF(AND($B41=$AF$7,$I41=$AF$8),1,0)</f>
        <v>0</v>
      </c>
    </row>
    <row r="42" spans="1:32" ht="13.5">
      <c r="A42" s="14">
        <v>34</v>
      </c>
      <c r="B42" s="43"/>
      <c r="C42" s="43"/>
      <c r="D42" s="43"/>
      <c r="E42" s="43"/>
      <c r="F42" s="43"/>
      <c r="G42" s="43"/>
      <c r="H42" s="43"/>
      <c r="I42" s="43"/>
      <c r="J42" s="44"/>
      <c r="K42" s="41"/>
      <c r="L42" s="44"/>
      <c r="M42" s="9"/>
      <c r="N42" s="80"/>
      <c r="O42" s="2"/>
      <c r="P42" s="2"/>
      <c r="AA42">
        <f t="shared" si="6"/>
        <v>0</v>
      </c>
      <c r="AB42">
        <f t="shared" si="7"/>
        <v>0</v>
      </c>
      <c r="AC42">
        <f t="shared" si="8"/>
        <v>0</v>
      </c>
      <c r="AD42">
        <f t="shared" si="9"/>
        <v>0</v>
      </c>
      <c r="AE42">
        <f t="shared" si="10"/>
        <v>0</v>
      </c>
      <c r="AF42">
        <f t="shared" si="11"/>
        <v>0</v>
      </c>
    </row>
    <row r="43" spans="1:32" ht="13.5">
      <c r="A43" s="14">
        <v>35</v>
      </c>
      <c r="B43" s="43"/>
      <c r="C43" s="43"/>
      <c r="D43" s="43"/>
      <c r="E43" s="43"/>
      <c r="F43" s="43"/>
      <c r="G43" s="43"/>
      <c r="H43" s="43"/>
      <c r="I43" s="43"/>
      <c r="J43" s="44"/>
      <c r="K43" s="41"/>
      <c r="L43" s="44"/>
      <c r="M43" s="9"/>
      <c r="N43" s="80"/>
      <c r="O43" s="2"/>
      <c r="P43" s="2"/>
      <c r="AA43">
        <f t="shared" si="6"/>
        <v>0</v>
      </c>
      <c r="AB43">
        <f t="shared" si="7"/>
        <v>0</v>
      </c>
      <c r="AC43">
        <f t="shared" si="8"/>
        <v>0</v>
      </c>
      <c r="AD43">
        <f t="shared" si="9"/>
        <v>0</v>
      </c>
      <c r="AE43">
        <f t="shared" si="10"/>
        <v>0</v>
      </c>
      <c r="AF43">
        <f t="shared" si="11"/>
        <v>0</v>
      </c>
    </row>
    <row r="44" spans="1:32" ht="13.5">
      <c r="A44" s="14">
        <v>36</v>
      </c>
      <c r="B44" s="43"/>
      <c r="C44" s="43"/>
      <c r="D44" s="43"/>
      <c r="E44" s="43"/>
      <c r="F44" s="43"/>
      <c r="G44" s="43"/>
      <c r="H44" s="43"/>
      <c r="I44" s="43"/>
      <c r="J44" s="44"/>
      <c r="K44" s="41"/>
      <c r="L44" s="44"/>
      <c r="M44" s="9"/>
      <c r="N44" s="80"/>
      <c r="O44" s="2"/>
      <c r="P44" s="2"/>
      <c r="AA44">
        <f t="shared" si="6"/>
        <v>0</v>
      </c>
      <c r="AB44">
        <f t="shared" si="7"/>
        <v>0</v>
      </c>
      <c r="AC44">
        <f t="shared" si="8"/>
        <v>0</v>
      </c>
      <c r="AD44">
        <f t="shared" si="9"/>
        <v>0</v>
      </c>
      <c r="AE44">
        <f t="shared" si="10"/>
        <v>0</v>
      </c>
      <c r="AF44">
        <f t="shared" si="11"/>
        <v>0</v>
      </c>
    </row>
    <row r="45" spans="1:32" ht="13.5">
      <c r="A45" s="14">
        <v>37</v>
      </c>
      <c r="B45" s="43"/>
      <c r="C45" s="43"/>
      <c r="D45" s="43"/>
      <c r="E45" s="43"/>
      <c r="F45" s="43"/>
      <c r="G45" s="43"/>
      <c r="H45" s="43"/>
      <c r="I45" s="43"/>
      <c r="J45" s="44"/>
      <c r="K45" s="41"/>
      <c r="L45" s="44"/>
      <c r="M45" s="9"/>
      <c r="N45" s="80"/>
      <c r="O45" s="2"/>
      <c r="P45" s="2"/>
      <c r="AA45">
        <f t="shared" si="6"/>
        <v>0</v>
      </c>
      <c r="AB45">
        <f t="shared" si="7"/>
        <v>0</v>
      </c>
      <c r="AC45">
        <f t="shared" si="8"/>
        <v>0</v>
      </c>
      <c r="AD45">
        <f t="shared" si="9"/>
        <v>0</v>
      </c>
      <c r="AE45">
        <f t="shared" si="10"/>
        <v>0</v>
      </c>
      <c r="AF45">
        <f t="shared" si="11"/>
        <v>0</v>
      </c>
    </row>
    <row r="46" spans="1:32" ht="13.5">
      <c r="A46" s="14">
        <v>38</v>
      </c>
      <c r="B46" s="43"/>
      <c r="C46" s="43"/>
      <c r="D46" s="43"/>
      <c r="E46" s="43"/>
      <c r="F46" s="43"/>
      <c r="G46" s="43"/>
      <c r="H46" s="43"/>
      <c r="I46" s="43"/>
      <c r="J46" s="44"/>
      <c r="K46" s="41"/>
      <c r="L46" s="44"/>
      <c r="M46" s="9"/>
      <c r="N46" s="80"/>
      <c r="O46" s="2"/>
      <c r="P46" s="2"/>
      <c r="AA46">
        <f t="shared" si="6"/>
        <v>0</v>
      </c>
      <c r="AB46">
        <f t="shared" si="7"/>
        <v>0</v>
      </c>
      <c r="AC46">
        <f t="shared" si="8"/>
        <v>0</v>
      </c>
      <c r="AD46">
        <f t="shared" si="9"/>
        <v>0</v>
      </c>
      <c r="AE46">
        <f t="shared" si="10"/>
        <v>0</v>
      </c>
      <c r="AF46">
        <f t="shared" si="11"/>
        <v>0</v>
      </c>
    </row>
    <row r="47" spans="1:32" ht="13.5">
      <c r="A47" s="14">
        <v>39</v>
      </c>
      <c r="B47" s="43"/>
      <c r="C47" s="43"/>
      <c r="D47" s="43"/>
      <c r="E47" s="43"/>
      <c r="F47" s="43"/>
      <c r="G47" s="43"/>
      <c r="H47" s="43"/>
      <c r="I47" s="43"/>
      <c r="J47" s="44"/>
      <c r="K47" s="41"/>
      <c r="L47" s="44"/>
      <c r="M47" s="9"/>
      <c r="N47" s="80"/>
      <c r="O47" s="2"/>
      <c r="P47" s="2"/>
      <c r="AA47">
        <f t="shared" si="6"/>
        <v>0</v>
      </c>
      <c r="AB47">
        <f t="shared" si="7"/>
        <v>0</v>
      </c>
      <c r="AC47">
        <f t="shared" si="8"/>
        <v>0</v>
      </c>
      <c r="AD47">
        <f t="shared" si="9"/>
        <v>0</v>
      </c>
      <c r="AE47">
        <f t="shared" si="10"/>
        <v>0</v>
      </c>
      <c r="AF47">
        <f t="shared" si="11"/>
        <v>0</v>
      </c>
    </row>
    <row r="48" spans="1:32" ht="13.5">
      <c r="A48" s="14">
        <v>40</v>
      </c>
      <c r="B48" s="43"/>
      <c r="C48" s="43"/>
      <c r="D48" s="43"/>
      <c r="E48" s="43"/>
      <c r="F48" s="43"/>
      <c r="G48" s="43"/>
      <c r="H48" s="43"/>
      <c r="I48" s="43"/>
      <c r="J48" s="44"/>
      <c r="K48" s="41"/>
      <c r="L48" s="44"/>
      <c r="M48" s="9"/>
      <c r="N48" s="80"/>
      <c r="O48" s="2"/>
      <c r="P48" s="2"/>
      <c r="AA48">
        <f t="shared" si="6"/>
        <v>0</v>
      </c>
      <c r="AB48">
        <f t="shared" si="7"/>
        <v>0</v>
      </c>
      <c r="AC48">
        <f t="shared" si="8"/>
        <v>0</v>
      </c>
      <c r="AD48">
        <f t="shared" si="9"/>
        <v>0</v>
      </c>
      <c r="AE48">
        <f t="shared" si="10"/>
        <v>0</v>
      </c>
      <c r="AF48">
        <f t="shared" si="11"/>
        <v>0</v>
      </c>
    </row>
    <row r="49" spans="1:32" ht="13.5">
      <c r="A49" s="14">
        <v>41</v>
      </c>
      <c r="B49" s="43"/>
      <c r="C49" s="43"/>
      <c r="D49" s="43"/>
      <c r="E49" s="43"/>
      <c r="F49" s="43"/>
      <c r="G49" s="43"/>
      <c r="H49" s="43"/>
      <c r="I49" s="43"/>
      <c r="J49" s="44"/>
      <c r="K49" s="41"/>
      <c r="L49" s="44"/>
      <c r="M49" s="9"/>
      <c r="N49" s="80"/>
      <c r="O49" s="2"/>
      <c r="P49" s="2"/>
      <c r="AA49">
        <f t="shared" si="6"/>
        <v>0</v>
      </c>
      <c r="AB49">
        <f t="shared" si="7"/>
        <v>0</v>
      </c>
      <c r="AC49">
        <f t="shared" si="8"/>
        <v>0</v>
      </c>
      <c r="AD49">
        <f t="shared" si="9"/>
        <v>0</v>
      </c>
      <c r="AE49">
        <f t="shared" si="10"/>
        <v>0</v>
      </c>
      <c r="AF49">
        <f t="shared" si="11"/>
        <v>0</v>
      </c>
    </row>
    <row r="50" spans="1:32" ht="13.5">
      <c r="A50" s="14">
        <v>42</v>
      </c>
      <c r="B50" s="43"/>
      <c r="C50" s="43"/>
      <c r="D50" s="43"/>
      <c r="E50" s="43"/>
      <c r="F50" s="43"/>
      <c r="G50" s="43"/>
      <c r="H50" s="43"/>
      <c r="I50" s="43"/>
      <c r="J50" s="44"/>
      <c r="K50" s="41"/>
      <c r="L50" s="44"/>
      <c r="M50" s="9"/>
      <c r="N50" s="80"/>
      <c r="O50" s="2"/>
      <c r="P50" s="2"/>
      <c r="AA50">
        <f t="shared" si="6"/>
        <v>0</v>
      </c>
      <c r="AB50">
        <f t="shared" si="7"/>
        <v>0</v>
      </c>
      <c r="AC50">
        <f t="shared" si="8"/>
        <v>0</v>
      </c>
      <c r="AD50">
        <f t="shared" si="9"/>
        <v>0</v>
      </c>
      <c r="AE50">
        <f t="shared" si="10"/>
        <v>0</v>
      </c>
      <c r="AF50">
        <f t="shared" si="11"/>
        <v>0</v>
      </c>
    </row>
    <row r="51" spans="1:32" ht="13.5">
      <c r="A51" s="14">
        <v>43</v>
      </c>
      <c r="B51" s="43"/>
      <c r="C51" s="43"/>
      <c r="D51" s="43"/>
      <c r="E51" s="43"/>
      <c r="F51" s="43"/>
      <c r="G51" s="43"/>
      <c r="H51" s="43"/>
      <c r="I51" s="43"/>
      <c r="J51" s="44"/>
      <c r="K51" s="41"/>
      <c r="L51" s="44"/>
      <c r="M51" s="9"/>
      <c r="N51" s="80"/>
      <c r="O51" s="2"/>
      <c r="P51" s="2"/>
      <c r="AA51">
        <f t="shared" si="6"/>
        <v>0</v>
      </c>
      <c r="AB51">
        <f t="shared" si="7"/>
        <v>0</v>
      </c>
      <c r="AC51">
        <f t="shared" si="8"/>
        <v>0</v>
      </c>
      <c r="AD51">
        <f t="shared" si="9"/>
        <v>0</v>
      </c>
      <c r="AE51">
        <f t="shared" si="10"/>
        <v>0</v>
      </c>
      <c r="AF51">
        <f t="shared" si="11"/>
        <v>0</v>
      </c>
    </row>
    <row r="52" spans="1:32" ht="13.5">
      <c r="A52" s="14">
        <v>44</v>
      </c>
      <c r="B52" s="43"/>
      <c r="C52" s="43"/>
      <c r="D52" s="43"/>
      <c r="E52" s="43"/>
      <c r="F52" s="43"/>
      <c r="G52" s="43"/>
      <c r="H52" s="43"/>
      <c r="I52" s="43"/>
      <c r="J52" s="44"/>
      <c r="K52" s="41"/>
      <c r="L52" s="44"/>
      <c r="M52" s="9"/>
      <c r="N52" s="80"/>
      <c r="O52" s="2"/>
      <c r="P52" s="2"/>
      <c r="AA52">
        <f t="shared" si="6"/>
        <v>0</v>
      </c>
      <c r="AB52">
        <f t="shared" si="7"/>
        <v>0</v>
      </c>
      <c r="AC52">
        <f t="shared" si="8"/>
        <v>0</v>
      </c>
      <c r="AD52">
        <f t="shared" si="9"/>
        <v>0</v>
      </c>
      <c r="AE52">
        <f t="shared" si="10"/>
        <v>0</v>
      </c>
      <c r="AF52">
        <f t="shared" si="11"/>
        <v>0</v>
      </c>
    </row>
    <row r="53" spans="1:32" ht="13.5">
      <c r="A53" s="14">
        <v>45</v>
      </c>
      <c r="B53" s="43"/>
      <c r="C53" s="43"/>
      <c r="D53" s="43"/>
      <c r="E53" s="43"/>
      <c r="F53" s="43"/>
      <c r="G53" s="43"/>
      <c r="H53" s="43"/>
      <c r="I53" s="43"/>
      <c r="J53" s="44"/>
      <c r="K53" s="41"/>
      <c r="L53" s="44"/>
      <c r="M53" s="9"/>
      <c r="N53" s="80"/>
      <c r="O53" s="2"/>
      <c r="P53" s="2"/>
      <c r="AA53">
        <f t="shared" si="6"/>
        <v>0</v>
      </c>
      <c r="AB53">
        <f t="shared" si="7"/>
        <v>0</v>
      </c>
      <c r="AC53">
        <f t="shared" si="8"/>
        <v>0</v>
      </c>
      <c r="AD53">
        <f t="shared" si="9"/>
        <v>0</v>
      </c>
      <c r="AE53">
        <f t="shared" si="10"/>
        <v>0</v>
      </c>
      <c r="AF53">
        <f t="shared" si="11"/>
        <v>0</v>
      </c>
    </row>
    <row r="54" spans="1:32" ht="13.5">
      <c r="A54" s="14">
        <v>46</v>
      </c>
      <c r="B54" s="43"/>
      <c r="C54" s="43"/>
      <c r="D54" s="43"/>
      <c r="E54" s="43"/>
      <c r="F54" s="43"/>
      <c r="G54" s="43"/>
      <c r="H54" s="43"/>
      <c r="I54" s="43"/>
      <c r="J54" s="44"/>
      <c r="K54" s="41"/>
      <c r="L54" s="44"/>
      <c r="M54" s="9"/>
      <c r="N54" s="80"/>
      <c r="O54" s="2"/>
      <c r="P54" s="2"/>
      <c r="AA54">
        <f t="shared" si="6"/>
        <v>0</v>
      </c>
      <c r="AB54">
        <f t="shared" si="7"/>
        <v>0</v>
      </c>
      <c r="AC54">
        <f t="shared" si="8"/>
        <v>0</v>
      </c>
      <c r="AD54">
        <f t="shared" si="9"/>
        <v>0</v>
      </c>
      <c r="AE54">
        <f t="shared" si="10"/>
        <v>0</v>
      </c>
      <c r="AF54">
        <f t="shared" si="11"/>
        <v>0</v>
      </c>
    </row>
    <row r="55" spans="1:32" ht="13.5">
      <c r="A55" s="14">
        <v>47</v>
      </c>
      <c r="B55" s="43"/>
      <c r="C55" s="43"/>
      <c r="D55" s="43"/>
      <c r="E55" s="43"/>
      <c r="F55" s="43"/>
      <c r="G55" s="43"/>
      <c r="H55" s="43"/>
      <c r="I55" s="43"/>
      <c r="J55" s="44"/>
      <c r="K55" s="41"/>
      <c r="L55" s="44"/>
      <c r="M55" s="9"/>
      <c r="N55" s="80"/>
      <c r="O55" s="2"/>
      <c r="P55" s="2"/>
      <c r="AA55">
        <f t="shared" si="6"/>
        <v>0</v>
      </c>
      <c r="AB55">
        <f t="shared" si="7"/>
        <v>0</v>
      </c>
      <c r="AC55">
        <f t="shared" si="8"/>
        <v>0</v>
      </c>
      <c r="AD55">
        <f t="shared" si="9"/>
        <v>0</v>
      </c>
      <c r="AE55">
        <f t="shared" si="10"/>
        <v>0</v>
      </c>
      <c r="AF55">
        <f t="shared" si="11"/>
        <v>0</v>
      </c>
    </row>
    <row r="56" spans="1:32" ht="13.5">
      <c r="A56" s="14">
        <v>48</v>
      </c>
      <c r="B56" s="43"/>
      <c r="C56" s="43"/>
      <c r="D56" s="43"/>
      <c r="E56" s="43"/>
      <c r="F56" s="43"/>
      <c r="G56" s="43"/>
      <c r="H56" s="43"/>
      <c r="I56" s="43"/>
      <c r="J56" s="44"/>
      <c r="K56" s="41"/>
      <c r="L56" s="44"/>
      <c r="M56" s="9"/>
      <c r="N56" s="80">
        <f aca="true" t="shared" si="12" ref="N56:N76">IF(($B56=1)*($I56="男"),"1",IF(($B56=1)*($I56="女"),"2",""))</f>
      </c>
      <c r="O56" s="2">
        <f aca="true" t="shared" si="13" ref="O56:O76">IF(($B56=2)*($I56="男"),"3",IF(($B56=2)*($I56="女"),"4",""))</f>
      </c>
      <c r="P56" s="2">
        <f aca="true" t="shared" si="14" ref="P56:P76">IF(($B56=3)*($I56="男"),"5",IF(($B56=5)*($I56="女"),"6",""))</f>
      </c>
      <c r="AA56">
        <f t="shared" si="6"/>
        <v>0</v>
      </c>
      <c r="AB56">
        <f t="shared" si="7"/>
        <v>0</v>
      </c>
      <c r="AC56">
        <f t="shared" si="8"/>
        <v>0</v>
      </c>
      <c r="AD56">
        <f t="shared" si="9"/>
        <v>0</v>
      </c>
      <c r="AE56">
        <f t="shared" si="10"/>
        <v>0</v>
      </c>
      <c r="AF56">
        <f t="shared" si="11"/>
        <v>0</v>
      </c>
    </row>
    <row r="57" spans="1:32" ht="13.5">
      <c r="A57" s="14">
        <v>49</v>
      </c>
      <c r="B57" s="43"/>
      <c r="C57" s="43"/>
      <c r="D57" s="43"/>
      <c r="E57" s="43"/>
      <c r="F57" s="43"/>
      <c r="G57" s="43"/>
      <c r="H57" s="43"/>
      <c r="I57" s="43"/>
      <c r="J57" s="44"/>
      <c r="K57" s="41"/>
      <c r="L57" s="44"/>
      <c r="M57" s="9"/>
      <c r="N57" s="80">
        <f t="shared" si="12"/>
      </c>
      <c r="O57" s="2">
        <f t="shared" si="13"/>
      </c>
      <c r="P57" s="2">
        <f t="shared" si="14"/>
      </c>
      <c r="AA57">
        <f t="shared" si="6"/>
        <v>0</v>
      </c>
      <c r="AB57">
        <f t="shared" si="7"/>
        <v>0</v>
      </c>
      <c r="AC57">
        <f t="shared" si="8"/>
        <v>0</v>
      </c>
      <c r="AD57">
        <f t="shared" si="9"/>
        <v>0</v>
      </c>
      <c r="AE57">
        <f t="shared" si="10"/>
        <v>0</v>
      </c>
      <c r="AF57">
        <f t="shared" si="11"/>
        <v>0</v>
      </c>
    </row>
    <row r="58" spans="1:32" ht="13.5">
      <c r="A58" s="14">
        <v>50</v>
      </c>
      <c r="B58" s="43"/>
      <c r="C58" s="43"/>
      <c r="D58" s="43"/>
      <c r="E58" s="43"/>
      <c r="F58" s="43"/>
      <c r="G58" s="43"/>
      <c r="H58" s="43"/>
      <c r="I58" s="43"/>
      <c r="J58" s="44"/>
      <c r="K58" s="41"/>
      <c r="L58" s="44"/>
      <c r="M58" s="9"/>
      <c r="N58" s="80">
        <f t="shared" si="12"/>
      </c>
      <c r="O58" s="2">
        <f t="shared" si="13"/>
      </c>
      <c r="P58" s="2">
        <f t="shared" si="14"/>
      </c>
      <c r="AA58">
        <f t="shared" si="6"/>
        <v>0</v>
      </c>
      <c r="AB58">
        <f t="shared" si="7"/>
        <v>0</v>
      </c>
      <c r="AC58">
        <f t="shared" si="8"/>
        <v>0</v>
      </c>
      <c r="AD58">
        <f t="shared" si="9"/>
        <v>0</v>
      </c>
      <c r="AE58">
        <f t="shared" si="10"/>
        <v>0</v>
      </c>
      <c r="AF58">
        <f t="shared" si="11"/>
        <v>0</v>
      </c>
    </row>
    <row r="59" spans="1:32" ht="13.5">
      <c r="A59" s="14">
        <v>51</v>
      </c>
      <c r="B59" s="43"/>
      <c r="C59" s="43"/>
      <c r="D59" s="43"/>
      <c r="E59" s="43"/>
      <c r="F59" s="43"/>
      <c r="G59" s="43"/>
      <c r="H59" s="43"/>
      <c r="I59" s="43"/>
      <c r="J59" s="44"/>
      <c r="K59" s="41"/>
      <c r="L59" s="44"/>
      <c r="M59" s="9"/>
      <c r="N59" s="80">
        <f t="shared" si="12"/>
      </c>
      <c r="O59" s="2">
        <f t="shared" si="13"/>
      </c>
      <c r="P59" s="2">
        <f t="shared" si="14"/>
      </c>
      <c r="AA59">
        <f t="shared" si="6"/>
        <v>0</v>
      </c>
      <c r="AB59">
        <f t="shared" si="7"/>
        <v>0</v>
      </c>
      <c r="AC59">
        <f t="shared" si="8"/>
        <v>0</v>
      </c>
      <c r="AD59">
        <f t="shared" si="9"/>
        <v>0</v>
      </c>
      <c r="AE59">
        <f t="shared" si="10"/>
        <v>0</v>
      </c>
      <c r="AF59">
        <f t="shared" si="11"/>
        <v>0</v>
      </c>
    </row>
    <row r="60" spans="1:32" ht="13.5">
      <c r="A60" s="14">
        <v>52</v>
      </c>
      <c r="B60" s="43"/>
      <c r="C60" s="43"/>
      <c r="D60" s="43"/>
      <c r="E60" s="43"/>
      <c r="F60" s="43"/>
      <c r="G60" s="43"/>
      <c r="H60" s="43"/>
      <c r="I60" s="43"/>
      <c r="J60" s="44"/>
      <c r="K60" s="41"/>
      <c r="L60" s="44"/>
      <c r="M60" s="9"/>
      <c r="N60" s="80">
        <f t="shared" si="12"/>
      </c>
      <c r="O60" s="2">
        <f t="shared" si="13"/>
      </c>
      <c r="P60" s="2">
        <f t="shared" si="14"/>
      </c>
      <c r="AA60">
        <f t="shared" si="6"/>
        <v>0</v>
      </c>
      <c r="AB60">
        <f t="shared" si="7"/>
        <v>0</v>
      </c>
      <c r="AC60">
        <f t="shared" si="8"/>
        <v>0</v>
      </c>
      <c r="AD60">
        <f t="shared" si="9"/>
        <v>0</v>
      </c>
      <c r="AE60">
        <f t="shared" si="10"/>
        <v>0</v>
      </c>
      <c r="AF60">
        <f t="shared" si="11"/>
        <v>0</v>
      </c>
    </row>
    <row r="61" spans="1:32" ht="13.5">
      <c r="A61" s="14">
        <v>53</v>
      </c>
      <c r="B61" s="43"/>
      <c r="C61" s="43"/>
      <c r="D61" s="43"/>
      <c r="E61" s="43"/>
      <c r="F61" s="43"/>
      <c r="G61" s="43"/>
      <c r="H61" s="43"/>
      <c r="I61" s="43"/>
      <c r="J61" s="44"/>
      <c r="K61" s="41"/>
      <c r="L61" s="44"/>
      <c r="M61" s="9"/>
      <c r="N61" s="80">
        <f t="shared" si="12"/>
      </c>
      <c r="O61" s="2">
        <f t="shared" si="13"/>
      </c>
      <c r="P61" s="2">
        <f t="shared" si="14"/>
      </c>
      <c r="AA61">
        <f t="shared" si="6"/>
        <v>0</v>
      </c>
      <c r="AB61">
        <f t="shared" si="7"/>
        <v>0</v>
      </c>
      <c r="AC61">
        <f t="shared" si="8"/>
        <v>0</v>
      </c>
      <c r="AD61">
        <f t="shared" si="9"/>
        <v>0</v>
      </c>
      <c r="AE61">
        <f t="shared" si="10"/>
        <v>0</v>
      </c>
      <c r="AF61">
        <f t="shared" si="11"/>
        <v>0</v>
      </c>
    </row>
    <row r="62" spans="1:32" ht="13.5">
      <c r="A62" s="14">
        <v>54</v>
      </c>
      <c r="B62" s="43"/>
      <c r="C62" s="43"/>
      <c r="D62" s="43"/>
      <c r="E62" s="43"/>
      <c r="F62" s="43"/>
      <c r="G62" s="43"/>
      <c r="H62" s="43"/>
      <c r="I62" s="43"/>
      <c r="J62" s="44"/>
      <c r="K62" s="41"/>
      <c r="L62" s="44"/>
      <c r="M62" s="9"/>
      <c r="N62" s="80">
        <f t="shared" si="12"/>
      </c>
      <c r="O62" s="2">
        <f t="shared" si="13"/>
      </c>
      <c r="P62" s="2">
        <f t="shared" si="14"/>
      </c>
      <c r="AA62">
        <f t="shared" si="6"/>
        <v>0</v>
      </c>
      <c r="AB62">
        <f t="shared" si="7"/>
        <v>0</v>
      </c>
      <c r="AC62">
        <f t="shared" si="8"/>
        <v>0</v>
      </c>
      <c r="AD62">
        <f t="shared" si="9"/>
        <v>0</v>
      </c>
      <c r="AE62">
        <f t="shared" si="10"/>
        <v>0</v>
      </c>
      <c r="AF62">
        <f t="shared" si="11"/>
        <v>0</v>
      </c>
    </row>
    <row r="63" spans="1:32" ht="13.5">
      <c r="A63" s="14">
        <v>55</v>
      </c>
      <c r="B63" s="43"/>
      <c r="C63" s="43"/>
      <c r="D63" s="43"/>
      <c r="E63" s="43"/>
      <c r="F63" s="43"/>
      <c r="G63" s="43"/>
      <c r="H63" s="43"/>
      <c r="I63" s="43"/>
      <c r="J63" s="44"/>
      <c r="K63" s="41"/>
      <c r="L63" s="44"/>
      <c r="M63" s="9"/>
      <c r="N63" s="80">
        <f t="shared" si="12"/>
      </c>
      <c r="O63" s="2">
        <f t="shared" si="13"/>
      </c>
      <c r="P63" s="2">
        <f t="shared" si="14"/>
      </c>
      <c r="AA63">
        <f t="shared" si="6"/>
        <v>0</v>
      </c>
      <c r="AB63">
        <f t="shared" si="7"/>
        <v>0</v>
      </c>
      <c r="AC63">
        <f t="shared" si="8"/>
        <v>0</v>
      </c>
      <c r="AD63">
        <f t="shared" si="9"/>
        <v>0</v>
      </c>
      <c r="AE63">
        <f t="shared" si="10"/>
        <v>0</v>
      </c>
      <c r="AF63">
        <f t="shared" si="11"/>
        <v>0</v>
      </c>
    </row>
    <row r="64" spans="1:32" ht="13.5">
      <c r="A64" s="14">
        <v>56</v>
      </c>
      <c r="B64" s="43"/>
      <c r="C64" s="43"/>
      <c r="D64" s="43"/>
      <c r="E64" s="43"/>
      <c r="F64" s="43"/>
      <c r="G64" s="43"/>
      <c r="H64" s="43"/>
      <c r="I64" s="43"/>
      <c r="J64" s="44"/>
      <c r="K64" s="41"/>
      <c r="L64" s="44"/>
      <c r="M64" s="9"/>
      <c r="N64" s="80">
        <f t="shared" si="12"/>
      </c>
      <c r="O64" s="2">
        <f t="shared" si="13"/>
      </c>
      <c r="P64" s="2">
        <f t="shared" si="14"/>
      </c>
      <c r="AA64">
        <f t="shared" si="6"/>
        <v>0</v>
      </c>
      <c r="AB64">
        <f t="shared" si="7"/>
        <v>0</v>
      </c>
      <c r="AC64">
        <f t="shared" si="8"/>
        <v>0</v>
      </c>
      <c r="AD64">
        <f t="shared" si="9"/>
        <v>0</v>
      </c>
      <c r="AE64">
        <f t="shared" si="10"/>
        <v>0</v>
      </c>
      <c r="AF64">
        <f t="shared" si="11"/>
        <v>0</v>
      </c>
    </row>
    <row r="65" spans="1:32" ht="13.5">
      <c r="A65" s="14">
        <v>57</v>
      </c>
      <c r="B65" s="43"/>
      <c r="C65" s="43"/>
      <c r="D65" s="43"/>
      <c r="E65" s="43"/>
      <c r="F65" s="43"/>
      <c r="G65" s="43"/>
      <c r="H65" s="43"/>
      <c r="I65" s="43"/>
      <c r="J65" s="44"/>
      <c r="K65" s="41"/>
      <c r="L65" s="44"/>
      <c r="M65" s="9"/>
      <c r="N65" s="80">
        <f t="shared" si="12"/>
      </c>
      <c r="O65" s="2">
        <f t="shared" si="13"/>
      </c>
      <c r="P65" s="2">
        <f t="shared" si="14"/>
      </c>
      <c r="AA65">
        <f t="shared" si="6"/>
        <v>0</v>
      </c>
      <c r="AB65">
        <f t="shared" si="7"/>
        <v>0</v>
      </c>
      <c r="AC65">
        <f t="shared" si="8"/>
        <v>0</v>
      </c>
      <c r="AD65">
        <f t="shared" si="9"/>
        <v>0</v>
      </c>
      <c r="AE65">
        <f t="shared" si="10"/>
        <v>0</v>
      </c>
      <c r="AF65">
        <f t="shared" si="11"/>
        <v>0</v>
      </c>
    </row>
    <row r="66" spans="1:32" ht="13.5">
      <c r="A66" s="14">
        <v>58</v>
      </c>
      <c r="B66" s="43"/>
      <c r="C66" s="43"/>
      <c r="D66" s="43"/>
      <c r="E66" s="43"/>
      <c r="F66" s="43"/>
      <c r="G66" s="43"/>
      <c r="H66" s="43"/>
      <c r="I66" s="43"/>
      <c r="J66" s="44"/>
      <c r="K66" s="41"/>
      <c r="L66" s="44"/>
      <c r="M66" s="9"/>
      <c r="N66" s="80">
        <f t="shared" si="12"/>
      </c>
      <c r="O66" s="2">
        <f t="shared" si="13"/>
      </c>
      <c r="P66" s="2">
        <f t="shared" si="14"/>
      </c>
      <c r="AA66">
        <f t="shared" si="6"/>
        <v>0</v>
      </c>
      <c r="AB66">
        <f t="shared" si="7"/>
        <v>0</v>
      </c>
      <c r="AC66">
        <f t="shared" si="8"/>
        <v>0</v>
      </c>
      <c r="AD66">
        <f t="shared" si="9"/>
        <v>0</v>
      </c>
      <c r="AE66">
        <f t="shared" si="10"/>
        <v>0</v>
      </c>
      <c r="AF66">
        <f t="shared" si="11"/>
        <v>0</v>
      </c>
    </row>
    <row r="67" spans="1:32" ht="13.5">
      <c r="A67" s="14">
        <v>59</v>
      </c>
      <c r="B67" s="43"/>
      <c r="C67" s="43"/>
      <c r="D67" s="43"/>
      <c r="E67" s="43"/>
      <c r="F67" s="43"/>
      <c r="G67" s="43"/>
      <c r="H67" s="43"/>
      <c r="I67" s="43"/>
      <c r="J67" s="44"/>
      <c r="K67" s="41"/>
      <c r="L67" s="44"/>
      <c r="M67" s="9"/>
      <c r="N67" s="80">
        <f t="shared" si="12"/>
      </c>
      <c r="O67" s="2">
        <f t="shared" si="13"/>
      </c>
      <c r="P67" s="2">
        <f t="shared" si="14"/>
      </c>
      <c r="AA67">
        <f t="shared" si="6"/>
        <v>0</v>
      </c>
      <c r="AB67">
        <f t="shared" si="7"/>
        <v>0</v>
      </c>
      <c r="AC67">
        <f t="shared" si="8"/>
        <v>0</v>
      </c>
      <c r="AD67">
        <f t="shared" si="9"/>
        <v>0</v>
      </c>
      <c r="AE67">
        <f t="shared" si="10"/>
        <v>0</v>
      </c>
      <c r="AF67">
        <f t="shared" si="11"/>
        <v>0</v>
      </c>
    </row>
    <row r="68" spans="1:32" ht="13.5">
      <c r="A68" s="14">
        <v>60</v>
      </c>
      <c r="B68" s="43"/>
      <c r="C68" s="43"/>
      <c r="D68" s="43"/>
      <c r="E68" s="43"/>
      <c r="F68" s="43"/>
      <c r="G68" s="43"/>
      <c r="H68" s="43"/>
      <c r="I68" s="43"/>
      <c r="J68" s="44"/>
      <c r="K68" s="41"/>
      <c r="L68" s="44"/>
      <c r="M68" s="9"/>
      <c r="N68" s="80">
        <f t="shared" si="12"/>
      </c>
      <c r="O68" s="2">
        <f t="shared" si="13"/>
      </c>
      <c r="P68" s="2">
        <f t="shared" si="14"/>
      </c>
      <c r="AA68">
        <f t="shared" si="6"/>
        <v>0</v>
      </c>
      <c r="AB68">
        <f t="shared" si="7"/>
        <v>0</v>
      </c>
      <c r="AC68">
        <f t="shared" si="8"/>
        <v>0</v>
      </c>
      <c r="AD68">
        <f t="shared" si="9"/>
        <v>0</v>
      </c>
      <c r="AE68">
        <f t="shared" si="10"/>
        <v>0</v>
      </c>
      <c r="AF68">
        <f t="shared" si="11"/>
        <v>0</v>
      </c>
    </row>
    <row r="69" spans="1:32" ht="13.5">
      <c r="A69" s="14">
        <v>61</v>
      </c>
      <c r="B69" s="43"/>
      <c r="C69" s="43"/>
      <c r="D69" s="43"/>
      <c r="E69" s="43"/>
      <c r="F69" s="43"/>
      <c r="G69" s="43"/>
      <c r="H69" s="43"/>
      <c r="I69" s="43"/>
      <c r="J69" s="44"/>
      <c r="K69" s="41"/>
      <c r="L69" s="44"/>
      <c r="M69" s="9"/>
      <c r="N69" s="80">
        <f t="shared" si="12"/>
      </c>
      <c r="O69" s="2">
        <f t="shared" si="13"/>
      </c>
      <c r="P69" s="2">
        <f t="shared" si="14"/>
      </c>
      <c r="AA69">
        <f t="shared" si="6"/>
        <v>0</v>
      </c>
      <c r="AB69">
        <f t="shared" si="7"/>
        <v>0</v>
      </c>
      <c r="AC69">
        <f t="shared" si="8"/>
        <v>0</v>
      </c>
      <c r="AD69">
        <f t="shared" si="9"/>
        <v>0</v>
      </c>
      <c r="AE69">
        <f t="shared" si="10"/>
        <v>0</v>
      </c>
      <c r="AF69">
        <f t="shared" si="11"/>
        <v>0</v>
      </c>
    </row>
    <row r="70" spans="1:32" ht="13.5">
      <c r="A70" s="14">
        <v>62</v>
      </c>
      <c r="B70" s="43"/>
      <c r="C70" s="43"/>
      <c r="D70" s="43"/>
      <c r="E70" s="43"/>
      <c r="F70" s="43"/>
      <c r="G70" s="43"/>
      <c r="H70" s="43"/>
      <c r="I70" s="43"/>
      <c r="J70" s="44"/>
      <c r="K70" s="41"/>
      <c r="L70" s="44"/>
      <c r="M70" s="9"/>
      <c r="N70" s="80">
        <f t="shared" si="12"/>
      </c>
      <c r="O70" s="2">
        <f t="shared" si="13"/>
      </c>
      <c r="P70" s="2">
        <f t="shared" si="14"/>
      </c>
      <c r="AA70">
        <f t="shared" si="6"/>
        <v>0</v>
      </c>
      <c r="AB70">
        <f t="shared" si="7"/>
        <v>0</v>
      </c>
      <c r="AC70">
        <f t="shared" si="8"/>
        <v>0</v>
      </c>
      <c r="AD70">
        <f t="shared" si="9"/>
        <v>0</v>
      </c>
      <c r="AE70">
        <f t="shared" si="10"/>
        <v>0</v>
      </c>
      <c r="AF70">
        <f t="shared" si="11"/>
        <v>0</v>
      </c>
    </row>
    <row r="71" spans="1:32" ht="13.5">
      <c r="A71" s="14">
        <v>63</v>
      </c>
      <c r="B71" s="43"/>
      <c r="C71" s="43"/>
      <c r="D71" s="43"/>
      <c r="E71" s="43"/>
      <c r="F71" s="43"/>
      <c r="G71" s="43"/>
      <c r="H71" s="43"/>
      <c r="I71" s="43"/>
      <c r="J71" s="44"/>
      <c r="K71" s="41"/>
      <c r="L71" s="44"/>
      <c r="M71" s="9"/>
      <c r="N71" s="80">
        <f t="shared" si="12"/>
      </c>
      <c r="O71" s="2">
        <f t="shared" si="13"/>
      </c>
      <c r="P71" s="2">
        <f t="shared" si="14"/>
      </c>
      <c r="AA71">
        <f t="shared" si="6"/>
        <v>0</v>
      </c>
      <c r="AB71">
        <f t="shared" si="7"/>
        <v>0</v>
      </c>
      <c r="AC71">
        <f t="shared" si="8"/>
        <v>0</v>
      </c>
      <c r="AD71">
        <f t="shared" si="9"/>
        <v>0</v>
      </c>
      <c r="AE71">
        <f t="shared" si="10"/>
        <v>0</v>
      </c>
      <c r="AF71">
        <f t="shared" si="11"/>
        <v>0</v>
      </c>
    </row>
    <row r="72" spans="1:32" ht="13.5">
      <c r="A72" s="14">
        <v>64</v>
      </c>
      <c r="B72" s="43"/>
      <c r="C72" s="43"/>
      <c r="D72" s="43"/>
      <c r="E72" s="43"/>
      <c r="F72" s="43"/>
      <c r="G72" s="43"/>
      <c r="H72" s="43"/>
      <c r="I72" s="43"/>
      <c r="J72" s="44"/>
      <c r="K72" s="41"/>
      <c r="L72" s="44"/>
      <c r="M72" s="9"/>
      <c r="N72" s="80">
        <f t="shared" si="12"/>
      </c>
      <c r="O72" s="2">
        <f t="shared" si="13"/>
      </c>
      <c r="P72" s="2">
        <f t="shared" si="14"/>
      </c>
      <c r="AA72">
        <f t="shared" si="6"/>
        <v>0</v>
      </c>
      <c r="AB72">
        <f t="shared" si="7"/>
        <v>0</v>
      </c>
      <c r="AC72">
        <f t="shared" si="8"/>
        <v>0</v>
      </c>
      <c r="AD72">
        <f t="shared" si="9"/>
        <v>0</v>
      </c>
      <c r="AE72">
        <f t="shared" si="10"/>
        <v>0</v>
      </c>
      <c r="AF72">
        <f t="shared" si="11"/>
        <v>0</v>
      </c>
    </row>
    <row r="73" spans="1:32" ht="13.5">
      <c r="A73" s="14">
        <v>65</v>
      </c>
      <c r="B73" s="43"/>
      <c r="C73" s="43"/>
      <c r="D73" s="43"/>
      <c r="E73" s="43"/>
      <c r="F73" s="43"/>
      <c r="G73" s="43"/>
      <c r="H73" s="43"/>
      <c r="I73" s="43"/>
      <c r="J73" s="44"/>
      <c r="K73" s="41"/>
      <c r="L73" s="44"/>
      <c r="M73" s="9"/>
      <c r="N73" s="80">
        <f t="shared" si="12"/>
      </c>
      <c r="O73" s="2">
        <f t="shared" si="13"/>
      </c>
      <c r="P73" s="2">
        <f t="shared" si="14"/>
      </c>
      <c r="AA73">
        <f aca="true" t="shared" si="15" ref="AA73:AA108">IF(AND($B73=$AA$7,$I73=$AA$8),1,0)</f>
        <v>0</v>
      </c>
      <c r="AB73">
        <f aca="true" t="shared" si="16" ref="AB73:AB108">IF(AND($B73=$AB$7,$I73=$AB$8),1,0)</f>
        <v>0</v>
      </c>
      <c r="AC73">
        <f aca="true" t="shared" si="17" ref="AC73:AC108">IF(AND($B73=$AC$7,$I73=$AC$8),1,0)</f>
        <v>0</v>
      </c>
      <c r="AD73">
        <f aca="true" t="shared" si="18" ref="AD73:AD108">IF(AND($B73=$AD$7,$I73=$AD$8),1,0)</f>
        <v>0</v>
      </c>
      <c r="AE73">
        <f aca="true" t="shared" si="19" ref="AE73:AE108">IF(AND($B73=$AE$7,$I73=$AE$8),1,0)</f>
        <v>0</v>
      </c>
      <c r="AF73">
        <f aca="true" t="shared" si="20" ref="AF73:AF108">IF(AND($B73=$AF$7,$I73=$AF$8),1,0)</f>
        <v>0</v>
      </c>
    </row>
    <row r="74" spans="1:32" ht="13.5">
      <c r="A74" s="14">
        <v>66</v>
      </c>
      <c r="B74" s="43"/>
      <c r="C74" s="43"/>
      <c r="D74" s="43"/>
      <c r="E74" s="43"/>
      <c r="F74" s="43"/>
      <c r="G74" s="43"/>
      <c r="H74" s="43"/>
      <c r="I74" s="43"/>
      <c r="J74" s="44"/>
      <c r="K74" s="41"/>
      <c r="L74" s="44"/>
      <c r="M74" s="9"/>
      <c r="N74" s="80">
        <f t="shared" si="12"/>
      </c>
      <c r="O74" s="2">
        <f t="shared" si="13"/>
      </c>
      <c r="P74" s="2">
        <f t="shared" si="14"/>
      </c>
      <c r="AA74">
        <f t="shared" si="15"/>
        <v>0</v>
      </c>
      <c r="AB74">
        <f t="shared" si="16"/>
        <v>0</v>
      </c>
      <c r="AC74">
        <f t="shared" si="17"/>
        <v>0</v>
      </c>
      <c r="AD74">
        <f t="shared" si="18"/>
        <v>0</v>
      </c>
      <c r="AE74">
        <f t="shared" si="19"/>
        <v>0</v>
      </c>
      <c r="AF74">
        <f t="shared" si="20"/>
        <v>0</v>
      </c>
    </row>
    <row r="75" spans="1:32" ht="13.5">
      <c r="A75" s="14">
        <v>67</v>
      </c>
      <c r="B75" s="43"/>
      <c r="C75" s="43"/>
      <c r="D75" s="43"/>
      <c r="E75" s="43"/>
      <c r="F75" s="43"/>
      <c r="G75" s="43"/>
      <c r="H75" s="43"/>
      <c r="I75" s="43"/>
      <c r="J75" s="44"/>
      <c r="K75" s="41"/>
      <c r="L75" s="44"/>
      <c r="M75" s="9"/>
      <c r="N75" s="80">
        <f t="shared" si="12"/>
      </c>
      <c r="O75" s="2">
        <f t="shared" si="13"/>
      </c>
      <c r="P75" s="2">
        <f t="shared" si="14"/>
      </c>
      <c r="AA75">
        <f t="shared" si="15"/>
        <v>0</v>
      </c>
      <c r="AB75">
        <f t="shared" si="16"/>
        <v>0</v>
      </c>
      <c r="AC75">
        <f t="shared" si="17"/>
        <v>0</v>
      </c>
      <c r="AD75">
        <f t="shared" si="18"/>
        <v>0</v>
      </c>
      <c r="AE75">
        <f t="shared" si="19"/>
        <v>0</v>
      </c>
      <c r="AF75">
        <f t="shared" si="20"/>
        <v>0</v>
      </c>
    </row>
    <row r="76" spans="1:32" ht="13.5">
      <c r="A76" s="14">
        <v>68</v>
      </c>
      <c r="B76" s="43"/>
      <c r="C76" s="43"/>
      <c r="D76" s="43"/>
      <c r="E76" s="43"/>
      <c r="F76" s="43"/>
      <c r="G76" s="43"/>
      <c r="H76" s="43"/>
      <c r="I76" s="43"/>
      <c r="J76" s="44"/>
      <c r="K76" s="41"/>
      <c r="L76" s="44"/>
      <c r="M76" s="9"/>
      <c r="N76" s="80">
        <f t="shared" si="12"/>
      </c>
      <c r="O76" s="2">
        <f t="shared" si="13"/>
      </c>
      <c r="P76" s="2">
        <f t="shared" si="14"/>
      </c>
      <c r="AA76">
        <f t="shared" si="15"/>
        <v>0</v>
      </c>
      <c r="AB76">
        <f t="shared" si="16"/>
        <v>0</v>
      </c>
      <c r="AC76">
        <f t="shared" si="17"/>
        <v>0</v>
      </c>
      <c r="AD76">
        <f t="shared" si="18"/>
        <v>0</v>
      </c>
      <c r="AE76">
        <f t="shared" si="19"/>
        <v>0</v>
      </c>
      <c r="AF76">
        <f t="shared" si="20"/>
        <v>0</v>
      </c>
    </row>
    <row r="77" spans="1:32" ht="13.5">
      <c r="A77" s="14">
        <v>69</v>
      </c>
      <c r="B77" s="43"/>
      <c r="C77" s="43"/>
      <c r="D77" s="43"/>
      <c r="E77" s="43"/>
      <c r="F77" s="43"/>
      <c r="G77" s="43"/>
      <c r="H77" s="43"/>
      <c r="I77" s="43"/>
      <c r="J77" s="44"/>
      <c r="K77" s="41"/>
      <c r="L77" s="44"/>
      <c r="M77" s="9"/>
      <c r="N77" s="80">
        <f aca="true" t="shared" si="21" ref="N77:N108">IF(($B77=1)*($I77="男"),"1",IF(($B77=1)*($I77="女"),"2",""))</f>
      </c>
      <c r="O77" s="2">
        <f aca="true" t="shared" si="22" ref="O77:O108">IF(($B77=2)*($I77="男"),"3",IF(($B77=2)*($I77="女"),"4",""))</f>
      </c>
      <c r="P77" s="2">
        <f aca="true" t="shared" si="23" ref="P77:P108">IF(($B77=3)*($I77="男"),"5",IF(($B77=5)*($I77="女"),"6",""))</f>
      </c>
      <c r="AA77">
        <f t="shared" si="15"/>
        <v>0</v>
      </c>
      <c r="AB77">
        <f t="shared" si="16"/>
        <v>0</v>
      </c>
      <c r="AC77">
        <f t="shared" si="17"/>
        <v>0</v>
      </c>
      <c r="AD77">
        <f t="shared" si="18"/>
        <v>0</v>
      </c>
      <c r="AE77">
        <f t="shared" si="19"/>
        <v>0</v>
      </c>
      <c r="AF77">
        <f t="shared" si="20"/>
        <v>0</v>
      </c>
    </row>
    <row r="78" spans="1:32" ht="13.5">
      <c r="A78" s="14">
        <v>70</v>
      </c>
      <c r="B78" s="43"/>
      <c r="C78" s="43"/>
      <c r="D78" s="43"/>
      <c r="E78" s="43"/>
      <c r="F78" s="43"/>
      <c r="G78" s="43"/>
      <c r="H78" s="43"/>
      <c r="I78" s="43"/>
      <c r="J78" s="44"/>
      <c r="K78" s="41"/>
      <c r="L78" s="44"/>
      <c r="M78" s="9"/>
      <c r="N78" s="80">
        <f t="shared" si="21"/>
      </c>
      <c r="O78" s="2">
        <f t="shared" si="22"/>
      </c>
      <c r="P78" s="2">
        <f t="shared" si="23"/>
      </c>
      <c r="AA78">
        <f t="shared" si="15"/>
        <v>0</v>
      </c>
      <c r="AB78">
        <f t="shared" si="16"/>
        <v>0</v>
      </c>
      <c r="AC78">
        <f t="shared" si="17"/>
        <v>0</v>
      </c>
      <c r="AD78">
        <f t="shared" si="18"/>
        <v>0</v>
      </c>
      <c r="AE78">
        <f t="shared" si="19"/>
        <v>0</v>
      </c>
      <c r="AF78">
        <f t="shared" si="20"/>
        <v>0</v>
      </c>
    </row>
    <row r="79" spans="1:32" ht="13.5">
      <c r="A79" s="14">
        <v>71</v>
      </c>
      <c r="B79" s="43"/>
      <c r="C79" s="43"/>
      <c r="D79" s="43"/>
      <c r="E79" s="43"/>
      <c r="F79" s="43"/>
      <c r="G79" s="43"/>
      <c r="H79" s="43"/>
      <c r="I79" s="43"/>
      <c r="J79" s="44"/>
      <c r="K79" s="41"/>
      <c r="L79" s="44"/>
      <c r="M79" s="9"/>
      <c r="N79" s="80">
        <f t="shared" si="21"/>
      </c>
      <c r="O79" s="2">
        <f t="shared" si="22"/>
      </c>
      <c r="P79" s="2">
        <f t="shared" si="23"/>
      </c>
      <c r="AA79">
        <f t="shared" si="15"/>
        <v>0</v>
      </c>
      <c r="AB79">
        <f t="shared" si="16"/>
        <v>0</v>
      </c>
      <c r="AC79">
        <f t="shared" si="17"/>
        <v>0</v>
      </c>
      <c r="AD79">
        <f t="shared" si="18"/>
        <v>0</v>
      </c>
      <c r="AE79">
        <f t="shared" si="19"/>
        <v>0</v>
      </c>
      <c r="AF79">
        <f t="shared" si="20"/>
        <v>0</v>
      </c>
    </row>
    <row r="80" spans="1:32" ht="13.5">
      <c r="A80" s="14">
        <v>72</v>
      </c>
      <c r="B80" s="43"/>
      <c r="C80" s="43"/>
      <c r="D80" s="43"/>
      <c r="E80" s="43"/>
      <c r="F80" s="43"/>
      <c r="G80" s="43"/>
      <c r="H80" s="43"/>
      <c r="I80" s="43"/>
      <c r="J80" s="44"/>
      <c r="K80" s="41"/>
      <c r="L80" s="44"/>
      <c r="M80" s="9"/>
      <c r="N80" s="80">
        <f t="shared" si="21"/>
      </c>
      <c r="O80" s="2">
        <f t="shared" si="22"/>
      </c>
      <c r="P80" s="2">
        <f t="shared" si="23"/>
      </c>
      <c r="AA80">
        <f t="shared" si="15"/>
        <v>0</v>
      </c>
      <c r="AB80">
        <f t="shared" si="16"/>
        <v>0</v>
      </c>
      <c r="AC80">
        <f t="shared" si="17"/>
        <v>0</v>
      </c>
      <c r="AD80">
        <f t="shared" si="18"/>
        <v>0</v>
      </c>
      <c r="AE80">
        <f t="shared" si="19"/>
        <v>0</v>
      </c>
      <c r="AF80">
        <f t="shared" si="20"/>
        <v>0</v>
      </c>
    </row>
    <row r="81" spans="1:32" ht="13.5">
      <c r="A81" s="14">
        <v>73</v>
      </c>
      <c r="B81" s="43"/>
      <c r="C81" s="43"/>
      <c r="D81" s="43"/>
      <c r="E81" s="43"/>
      <c r="F81" s="43"/>
      <c r="G81" s="43"/>
      <c r="H81" s="43"/>
      <c r="I81" s="43"/>
      <c r="J81" s="44"/>
      <c r="K81" s="41"/>
      <c r="L81" s="44"/>
      <c r="M81" s="9"/>
      <c r="N81" s="80">
        <f t="shared" si="21"/>
      </c>
      <c r="O81" s="2">
        <f t="shared" si="22"/>
      </c>
      <c r="P81" s="2">
        <f t="shared" si="23"/>
      </c>
      <c r="AA81">
        <f t="shared" si="15"/>
        <v>0</v>
      </c>
      <c r="AB81">
        <f t="shared" si="16"/>
        <v>0</v>
      </c>
      <c r="AC81">
        <f t="shared" si="17"/>
        <v>0</v>
      </c>
      <c r="AD81">
        <f t="shared" si="18"/>
        <v>0</v>
      </c>
      <c r="AE81">
        <f t="shared" si="19"/>
        <v>0</v>
      </c>
      <c r="AF81">
        <f t="shared" si="20"/>
        <v>0</v>
      </c>
    </row>
    <row r="82" spans="1:32" ht="13.5">
      <c r="A82" s="14">
        <v>74</v>
      </c>
      <c r="B82" s="43"/>
      <c r="C82" s="43"/>
      <c r="D82" s="43"/>
      <c r="E82" s="43"/>
      <c r="F82" s="43"/>
      <c r="G82" s="43"/>
      <c r="H82" s="43"/>
      <c r="I82" s="43"/>
      <c r="J82" s="44"/>
      <c r="K82" s="41"/>
      <c r="L82" s="44"/>
      <c r="M82" s="9"/>
      <c r="N82" s="80">
        <f t="shared" si="21"/>
      </c>
      <c r="O82" s="2">
        <f t="shared" si="22"/>
      </c>
      <c r="P82" s="2">
        <f t="shared" si="23"/>
      </c>
      <c r="AA82">
        <f t="shared" si="15"/>
        <v>0</v>
      </c>
      <c r="AB82">
        <f t="shared" si="16"/>
        <v>0</v>
      </c>
      <c r="AC82">
        <f t="shared" si="17"/>
        <v>0</v>
      </c>
      <c r="AD82">
        <f t="shared" si="18"/>
        <v>0</v>
      </c>
      <c r="AE82">
        <f t="shared" si="19"/>
        <v>0</v>
      </c>
      <c r="AF82">
        <f t="shared" si="20"/>
        <v>0</v>
      </c>
    </row>
    <row r="83" spans="1:32" ht="13.5">
      <c r="A83" s="14">
        <v>75</v>
      </c>
      <c r="B83" s="43"/>
      <c r="C83" s="43"/>
      <c r="D83" s="43"/>
      <c r="E83" s="43"/>
      <c r="F83" s="43"/>
      <c r="G83" s="43"/>
      <c r="H83" s="43"/>
      <c r="I83" s="43"/>
      <c r="J83" s="44"/>
      <c r="K83" s="41"/>
      <c r="L83" s="44"/>
      <c r="M83" s="9"/>
      <c r="N83" s="80">
        <f t="shared" si="21"/>
      </c>
      <c r="O83" s="2">
        <f t="shared" si="22"/>
      </c>
      <c r="P83" s="2">
        <f t="shared" si="23"/>
      </c>
      <c r="AA83">
        <f t="shared" si="15"/>
        <v>0</v>
      </c>
      <c r="AB83">
        <f t="shared" si="16"/>
        <v>0</v>
      </c>
      <c r="AC83">
        <f t="shared" si="17"/>
        <v>0</v>
      </c>
      <c r="AD83">
        <f t="shared" si="18"/>
        <v>0</v>
      </c>
      <c r="AE83">
        <f t="shared" si="19"/>
        <v>0</v>
      </c>
      <c r="AF83">
        <f t="shared" si="20"/>
        <v>0</v>
      </c>
    </row>
    <row r="84" spans="1:32" ht="13.5">
      <c r="A84" s="14">
        <v>76</v>
      </c>
      <c r="B84" s="43"/>
      <c r="C84" s="43"/>
      <c r="D84" s="43"/>
      <c r="E84" s="43"/>
      <c r="F84" s="43"/>
      <c r="G84" s="43"/>
      <c r="H84" s="43"/>
      <c r="I84" s="43"/>
      <c r="J84" s="44"/>
      <c r="K84" s="41"/>
      <c r="L84" s="44"/>
      <c r="M84" s="9"/>
      <c r="N84" s="80">
        <f t="shared" si="21"/>
      </c>
      <c r="O84" s="2">
        <f t="shared" si="22"/>
      </c>
      <c r="P84" s="2">
        <f t="shared" si="23"/>
      </c>
      <c r="AA84">
        <f t="shared" si="15"/>
        <v>0</v>
      </c>
      <c r="AB84">
        <f t="shared" si="16"/>
        <v>0</v>
      </c>
      <c r="AC84">
        <f t="shared" si="17"/>
        <v>0</v>
      </c>
      <c r="AD84">
        <f t="shared" si="18"/>
        <v>0</v>
      </c>
      <c r="AE84">
        <f t="shared" si="19"/>
        <v>0</v>
      </c>
      <c r="AF84">
        <f t="shared" si="20"/>
        <v>0</v>
      </c>
    </row>
    <row r="85" spans="1:32" ht="13.5">
      <c r="A85" s="14">
        <v>77</v>
      </c>
      <c r="B85" s="43"/>
      <c r="C85" s="43"/>
      <c r="D85" s="43"/>
      <c r="E85" s="43"/>
      <c r="F85" s="43"/>
      <c r="G85" s="43"/>
      <c r="H85" s="43"/>
      <c r="I85" s="43"/>
      <c r="J85" s="44"/>
      <c r="K85" s="41"/>
      <c r="L85" s="44"/>
      <c r="M85" s="9"/>
      <c r="N85" s="80">
        <f t="shared" si="21"/>
      </c>
      <c r="O85" s="2">
        <f t="shared" si="22"/>
      </c>
      <c r="P85" s="2">
        <f t="shared" si="23"/>
      </c>
      <c r="AA85">
        <f t="shared" si="15"/>
        <v>0</v>
      </c>
      <c r="AB85">
        <f t="shared" si="16"/>
        <v>0</v>
      </c>
      <c r="AC85">
        <f t="shared" si="17"/>
        <v>0</v>
      </c>
      <c r="AD85">
        <f t="shared" si="18"/>
        <v>0</v>
      </c>
      <c r="AE85">
        <f t="shared" si="19"/>
        <v>0</v>
      </c>
      <c r="AF85">
        <f t="shared" si="20"/>
        <v>0</v>
      </c>
    </row>
    <row r="86" spans="1:32" ht="13.5">
      <c r="A86" s="14">
        <v>78</v>
      </c>
      <c r="B86" s="43"/>
      <c r="C86" s="43"/>
      <c r="D86" s="43"/>
      <c r="E86" s="43"/>
      <c r="F86" s="43"/>
      <c r="G86" s="43"/>
      <c r="H86" s="43"/>
      <c r="I86" s="43"/>
      <c r="J86" s="44"/>
      <c r="K86" s="41"/>
      <c r="L86" s="44"/>
      <c r="M86" s="9"/>
      <c r="N86" s="80">
        <f t="shared" si="21"/>
      </c>
      <c r="O86" s="2">
        <f t="shared" si="22"/>
      </c>
      <c r="P86" s="2">
        <f t="shared" si="23"/>
      </c>
      <c r="AA86">
        <f t="shared" si="15"/>
        <v>0</v>
      </c>
      <c r="AB86">
        <f t="shared" si="16"/>
        <v>0</v>
      </c>
      <c r="AC86">
        <f t="shared" si="17"/>
        <v>0</v>
      </c>
      <c r="AD86">
        <f t="shared" si="18"/>
        <v>0</v>
      </c>
      <c r="AE86">
        <f t="shared" si="19"/>
        <v>0</v>
      </c>
      <c r="AF86">
        <f t="shared" si="20"/>
        <v>0</v>
      </c>
    </row>
    <row r="87" spans="1:32" ht="13.5">
      <c r="A87" s="14">
        <v>79</v>
      </c>
      <c r="B87" s="43"/>
      <c r="C87" s="43"/>
      <c r="D87" s="43"/>
      <c r="E87" s="43"/>
      <c r="F87" s="43"/>
      <c r="G87" s="43"/>
      <c r="H87" s="43"/>
      <c r="I87" s="43"/>
      <c r="J87" s="44"/>
      <c r="K87" s="41"/>
      <c r="L87" s="44"/>
      <c r="M87" s="9"/>
      <c r="N87" s="80">
        <f t="shared" si="21"/>
      </c>
      <c r="O87" s="2">
        <f t="shared" si="22"/>
      </c>
      <c r="P87" s="2">
        <f t="shared" si="23"/>
      </c>
      <c r="AA87">
        <f t="shared" si="15"/>
        <v>0</v>
      </c>
      <c r="AB87">
        <f t="shared" si="16"/>
        <v>0</v>
      </c>
      <c r="AC87">
        <f t="shared" si="17"/>
        <v>0</v>
      </c>
      <c r="AD87">
        <f t="shared" si="18"/>
        <v>0</v>
      </c>
      <c r="AE87">
        <f t="shared" si="19"/>
        <v>0</v>
      </c>
      <c r="AF87">
        <f t="shared" si="20"/>
        <v>0</v>
      </c>
    </row>
    <row r="88" spans="1:32" ht="13.5">
      <c r="A88" s="14">
        <v>80</v>
      </c>
      <c r="B88" s="43"/>
      <c r="C88" s="43"/>
      <c r="D88" s="43"/>
      <c r="E88" s="43"/>
      <c r="F88" s="43"/>
      <c r="G88" s="43"/>
      <c r="H88" s="43"/>
      <c r="I88" s="43"/>
      <c r="J88" s="44"/>
      <c r="K88" s="41"/>
      <c r="L88" s="44"/>
      <c r="M88" s="9"/>
      <c r="N88" s="80">
        <f t="shared" si="21"/>
      </c>
      <c r="O88" s="2">
        <f t="shared" si="22"/>
      </c>
      <c r="P88" s="2">
        <f t="shared" si="23"/>
      </c>
      <c r="AA88">
        <f t="shared" si="15"/>
        <v>0</v>
      </c>
      <c r="AB88">
        <f t="shared" si="16"/>
        <v>0</v>
      </c>
      <c r="AC88">
        <f t="shared" si="17"/>
        <v>0</v>
      </c>
      <c r="AD88">
        <f t="shared" si="18"/>
        <v>0</v>
      </c>
      <c r="AE88">
        <f t="shared" si="19"/>
        <v>0</v>
      </c>
      <c r="AF88">
        <f t="shared" si="20"/>
        <v>0</v>
      </c>
    </row>
    <row r="89" spans="1:32" ht="13.5">
      <c r="A89" s="14">
        <v>81</v>
      </c>
      <c r="B89" s="43"/>
      <c r="C89" s="43"/>
      <c r="D89" s="43"/>
      <c r="E89" s="43"/>
      <c r="F89" s="43"/>
      <c r="G89" s="43"/>
      <c r="H89" s="43"/>
      <c r="I89" s="43"/>
      <c r="J89" s="44"/>
      <c r="K89" s="41"/>
      <c r="L89" s="44"/>
      <c r="M89" s="9"/>
      <c r="N89" s="80">
        <f t="shared" si="21"/>
      </c>
      <c r="O89" s="2">
        <f t="shared" si="22"/>
      </c>
      <c r="P89" s="2">
        <f t="shared" si="23"/>
      </c>
      <c r="AA89">
        <f t="shared" si="15"/>
        <v>0</v>
      </c>
      <c r="AB89">
        <f t="shared" si="16"/>
        <v>0</v>
      </c>
      <c r="AC89">
        <f t="shared" si="17"/>
        <v>0</v>
      </c>
      <c r="AD89">
        <f t="shared" si="18"/>
        <v>0</v>
      </c>
      <c r="AE89">
        <f t="shared" si="19"/>
        <v>0</v>
      </c>
      <c r="AF89">
        <f t="shared" si="20"/>
        <v>0</v>
      </c>
    </row>
    <row r="90" spans="1:32" ht="13.5">
      <c r="A90" s="14">
        <v>82</v>
      </c>
      <c r="B90" s="43"/>
      <c r="C90" s="43"/>
      <c r="D90" s="43"/>
      <c r="E90" s="43"/>
      <c r="F90" s="43"/>
      <c r="G90" s="43"/>
      <c r="H90" s="43"/>
      <c r="I90" s="43"/>
      <c r="J90" s="44"/>
      <c r="K90" s="41"/>
      <c r="L90" s="44"/>
      <c r="M90" s="9"/>
      <c r="N90" s="80">
        <f t="shared" si="21"/>
      </c>
      <c r="O90" s="2">
        <f t="shared" si="22"/>
      </c>
      <c r="P90" s="2">
        <f t="shared" si="23"/>
      </c>
      <c r="AA90">
        <f t="shared" si="15"/>
        <v>0</v>
      </c>
      <c r="AB90">
        <f t="shared" si="16"/>
        <v>0</v>
      </c>
      <c r="AC90">
        <f t="shared" si="17"/>
        <v>0</v>
      </c>
      <c r="AD90">
        <f t="shared" si="18"/>
        <v>0</v>
      </c>
      <c r="AE90">
        <f t="shared" si="19"/>
        <v>0</v>
      </c>
      <c r="AF90">
        <f t="shared" si="20"/>
        <v>0</v>
      </c>
    </row>
    <row r="91" spans="1:32" ht="13.5">
      <c r="A91" s="14">
        <v>83</v>
      </c>
      <c r="B91" s="43"/>
      <c r="C91" s="43"/>
      <c r="D91" s="43"/>
      <c r="E91" s="43"/>
      <c r="F91" s="43"/>
      <c r="G91" s="43"/>
      <c r="H91" s="43"/>
      <c r="I91" s="43"/>
      <c r="J91" s="44"/>
      <c r="K91" s="41"/>
      <c r="L91" s="44"/>
      <c r="M91" s="9"/>
      <c r="N91" s="80">
        <f t="shared" si="21"/>
      </c>
      <c r="O91" s="2">
        <f t="shared" si="22"/>
      </c>
      <c r="P91" s="2">
        <f t="shared" si="23"/>
      </c>
      <c r="AA91">
        <f t="shared" si="15"/>
        <v>0</v>
      </c>
      <c r="AB91">
        <f t="shared" si="16"/>
        <v>0</v>
      </c>
      <c r="AC91">
        <f t="shared" si="17"/>
        <v>0</v>
      </c>
      <c r="AD91">
        <f t="shared" si="18"/>
        <v>0</v>
      </c>
      <c r="AE91">
        <f t="shared" si="19"/>
        <v>0</v>
      </c>
      <c r="AF91">
        <f t="shared" si="20"/>
        <v>0</v>
      </c>
    </row>
    <row r="92" spans="1:32" ht="13.5">
      <c r="A92" s="14">
        <v>84</v>
      </c>
      <c r="B92" s="43"/>
      <c r="C92" s="43"/>
      <c r="D92" s="43"/>
      <c r="E92" s="43"/>
      <c r="F92" s="43"/>
      <c r="G92" s="43"/>
      <c r="H92" s="43"/>
      <c r="I92" s="43"/>
      <c r="J92" s="44"/>
      <c r="K92" s="41"/>
      <c r="L92" s="44"/>
      <c r="M92" s="9"/>
      <c r="N92" s="80">
        <f t="shared" si="21"/>
      </c>
      <c r="O92" s="2">
        <f t="shared" si="22"/>
      </c>
      <c r="P92" s="2">
        <f t="shared" si="23"/>
      </c>
      <c r="AA92">
        <f t="shared" si="15"/>
        <v>0</v>
      </c>
      <c r="AB92">
        <f t="shared" si="16"/>
        <v>0</v>
      </c>
      <c r="AC92">
        <f t="shared" si="17"/>
        <v>0</v>
      </c>
      <c r="AD92">
        <f t="shared" si="18"/>
        <v>0</v>
      </c>
      <c r="AE92">
        <f t="shared" si="19"/>
        <v>0</v>
      </c>
      <c r="AF92">
        <f t="shared" si="20"/>
        <v>0</v>
      </c>
    </row>
    <row r="93" spans="1:32" ht="13.5">
      <c r="A93" s="14">
        <v>85</v>
      </c>
      <c r="B93" s="43"/>
      <c r="C93" s="43"/>
      <c r="D93" s="43"/>
      <c r="E93" s="43"/>
      <c r="F93" s="43"/>
      <c r="G93" s="43"/>
      <c r="H93" s="43"/>
      <c r="I93" s="43"/>
      <c r="J93" s="44"/>
      <c r="K93" s="41"/>
      <c r="L93" s="44"/>
      <c r="M93" s="9"/>
      <c r="N93" s="80">
        <f t="shared" si="21"/>
      </c>
      <c r="O93" s="2">
        <f t="shared" si="22"/>
      </c>
      <c r="P93" s="2">
        <f t="shared" si="23"/>
      </c>
      <c r="AA93">
        <f t="shared" si="15"/>
        <v>0</v>
      </c>
      <c r="AB93">
        <f t="shared" si="16"/>
        <v>0</v>
      </c>
      <c r="AC93">
        <f t="shared" si="17"/>
        <v>0</v>
      </c>
      <c r="AD93">
        <f t="shared" si="18"/>
        <v>0</v>
      </c>
      <c r="AE93">
        <f t="shared" si="19"/>
        <v>0</v>
      </c>
      <c r="AF93">
        <f t="shared" si="20"/>
        <v>0</v>
      </c>
    </row>
    <row r="94" spans="1:32" ht="13.5">
      <c r="A94" s="14">
        <v>86</v>
      </c>
      <c r="B94" s="43"/>
      <c r="C94" s="43"/>
      <c r="D94" s="43"/>
      <c r="E94" s="43"/>
      <c r="F94" s="43"/>
      <c r="G94" s="43"/>
      <c r="H94" s="43"/>
      <c r="I94" s="43"/>
      <c r="J94" s="44"/>
      <c r="K94" s="41"/>
      <c r="L94" s="44"/>
      <c r="M94" s="9"/>
      <c r="N94" s="80">
        <f t="shared" si="21"/>
      </c>
      <c r="O94" s="2">
        <f t="shared" si="22"/>
      </c>
      <c r="P94" s="2">
        <f t="shared" si="23"/>
      </c>
      <c r="AA94">
        <f t="shared" si="15"/>
        <v>0</v>
      </c>
      <c r="AB94">
        <f t="shared" si="16"/>
        <v>0</v>
      </c>
      <c r="AC94">
        <f t="shared" si="17"/>
        <v>0</v>
      </c>
      <c r="AD94">
        <f t="shared" si="18"/>
        <v>0</v>
      </c>
      <c r="AE94">
        <f t="shared" si="19"/>
        <v>0</v>
      </c>
      <c r="AF94">
        <f t="shared" si="20"/>
        <v>0</v>
      </c>
    </row>
    <row r="95" spans="1:32" ht="13.5">
      <c r="A95" s="14">
        <v>87</v>
      </c>
      <c r="B95" s="43"/>
      <c r="C95" s="43"/>
      <c r="D95" s="43"/>
      <c r="E95" s="43"/>
      <c r="F95" s="43"/>
      <c r="G95" s="43"/>
      <c r="H95" s="43"/>
      <c r="I95" s="43"/>
      <c r="J95" s="44"/>
      <c r="K95" s="41"/>
      <c r="L95" s="44"/>
      <c r="M95" s="9"/>
      <c r="N95" s="80">
        <f t="shared" si="21"/>
      </c>
      <c r="O95" s="2">
        <f t="shared" si="22"/>
      </c>
      <c r="P95" s="2">
        <f t="shared" si="23"/>
      </c>
      <c r="AA95">
        <f t="shared" si="15"/>
        <v>0</v>
      </c>
      <c r="AB95">
        <f t="shared" si="16"/>
        <v>0</v>
      </c>
      <c r="AC95">
        <f t="shared" si="17"/>
        <v>0</v>
      </c>
      <c r="AD95">
        <f t="shared" si="18"/>
        <v>0</v>
      </c>
      <c r="AE95">
        <f t="shared" si="19"/>
        <v>0</v>
      </c>
      <c r="AF95">
        <f t="shared" si="20"/>
        <v>0</v>
      </c>
    </row>
    <row r="96" spans="1:32" ht="13.5">
      <c r="A96" s="14">
        <v>88</v>
      </c>
      <c r="B96" s="43"/>
      <c r="C96" s="43"/>
      <c r="D96" s="43"/>
      <c r="E96" s="43"/>
      <c r="F96" s="43"/>
      <c r="G96" s="43"/>
      <c r="H96" s="43"/>
      <c r="I96" s="43"/>
      <c r="J96" s="44"/>
      <c r="K96" s="41"/>
      <c r="L96" s="44"/>
      <c r="M96" s="9"/>
      <c r="N96" s="80">
        <f t="shared" si="21"/>
      </c>
      <c r="O96" s="2">
        <f t="shared" si="22"/>
      </c>
      <c r="P96" s="2">
        <f t="shared" si="23"/>
      </c>
      <c r="AA96">
        <f t="shared" si="15"/>
        <v>0</v>
      </c>
      <c r="AB96">
        <f t="shared" si="16"/>
        <v>0</v>
      </c>
      <c r="AC96">
        <f t="shared" si="17"/>
        <v>0</v>
      </c>
      <c r="AD96">
        <f t="shared" si="18"/>
        <v>0</v>
      </c>
      <c r="AE96">
        <f t="shared" si="19"/>
        <v>0</v>
      </c>
      <c r="AF96">
        <f t="shared" si="20"/>
        <v>0</v>
      </c>
    </row>
    <row r="97" spans="1:32" ht="13.5">
      <c r="A97" s="14">
        <v>89</v>
      </c>
      <c r="B97" s="43"/>
      <c r="C97" s="43"/>
      <c r="D97" s="43"/>
      <c r="E97" s="43"/>
      <c r="F97" s="43"/>
      <c r="G97" s="43"/>
      <c r="H97" s="43"/>
      <c r="I97" s="43"/>
      <c r="J97" s="44"/>
      <c r="K97" s="41"/>
      <c r="L97" s="44"/>
      <c r="M97" s="9"/>
      <c r="N97" s="80">
        <f t="shared" si="21"/>
      </c>
      <c r="O97" s="2">
        <f t="shared" si="22"/>
      </c>
      <c r="P97" s="2">
        <f t="shared" si="23"/>
      </c>
      <c r="AA97">
        <f t="shared" si="15"/>
        <v>0</v>
      </c>
      <c r="AB97">
        <f t="shared" si="16"/>
        <v>0</v>
      </c>
      <c r="AC97">
        <f t="shared" si="17"/>
        <v>0</v>
      </c>
      <c r="AD97">
        <f t="shared" si="18"/>
        <v>0</v>
      </c>
      <c r="AE97">
        <f t="shared" si="19"/>
        <v>0</v>
      </c>
      <c r="AF97">
        <f t="shared" si="20"/>
        <v>0</v>
      </c>
    </row>
    <row r="98" spans="1:32" ht="13.5">
      <c r="A98" s="14">
        <v>90</v>
      </c>
      <c r="B98" s="43"/>
      <c r="C98" s="43"/>
      <c r="D98" s="43"/>
      <c r="E98" s="43"/>
      <c r="F98" s="43"/>
      <c r="G98" s="43"/>
      <c r="H98" s="43"/>
      <c r="I98" s="43"/>
      <c r="J98" s="44"/>
      <c r="K98" s="41"/>
      <c r="L98" s="44"/>
      <c r="M98" s="9"/>
      <c r="N98" s="80">
        <f t="shared" si="21"/>
      </c>
      <c r="O98" s="2">
        <f t="shared" si="22"/>
      </c>
      <c r="P98" s="2">
        <f t="shared" si="23"/>
      </c>
      <c r="AA98">
        <f t="shared" si="15"/>
        <v>0</v>
      </c>
      <c r="AB98">
        <f t="shared" si="16"/>
        <v>0</v>
      </c>
      <c r="AC98">
        <f t="shared" si="17"/>
        <v>0</v>
      </c>
      <c r="AD98">
        <f t="shared" si="18"/>
        <v>0</v>
      </c>
      <c r="AE98">
        <f t="shared" si="19"/>
        <v>0</v>
      </c>
      <c r="AF98">
        <f t="shared" si="20"/>
        <v>0</v>
      </c>
    </row>
    <row r="99" spans="1:32" ht="13.5">
      <c r="A99" s="14">
        <v>91</v>
      </c>
      <c r="B99" s="43"/>
      <c r="C99" s="43"/>
      <c r="D99" s="43"/>
      <c r="E99" s="43"/>
      <c r="F99" s="43"/>
      <c r="G99" s="43"/>
      <c r="H99" s="43"/>
      <c r="I99" s="43"/>
      <c r="J99" s="44"/>
      <c r="K99" s="41"/>
      <c r="L99" s="44"/>
      <c r="M99" s="9"/>
      <c r="N99" s="80">
        <f t="shared" si="21"/>
      </c>
      <c r="O99" s="2">
        <f t="shared" si="22"/>
      </c>
      <c r="P99" s="2">
        <f t="shared" si="23"/>
      </c>
      <c r="AA99">
        <f t="shared" si="15"/>
        <v>0</v>
      </c>
      <c r="AB99">
        <f t="shared" si="16"/>
        <v>0</v>
      </c>
      <c r="AC99">
        <f t="shared" si="17"/>
        <v>0</v>
      </c>
      <c r="AD99">
        <f t="shared" si="18"/>
        <v>0</v>
      </c>
      <c r="AE99">
        <f t="shared" si="19"/>
        <v>0</v>
      </c>
      <c r="AF99">
        <f t="shared" si="20"/>
        <v>0</v>
      </c>
    </row>
    <row r="100" spans="1:32" ht="13.5">
      <c r="A100" s="14">
        <v>92</v>
      </c>
      <c r="B100" s="43"/>
      <c r="C100" s="43"/>
      <c r="D100" s="43"/>
      <c r="E100" s="43"/>
      <c r="F100" s="43"/>
      <c r="G100" s="43"/>
      <c r="H100" s="43"/>
      <c r="I100" s="43"/>
      <c r="J100" s="44"/>
      <c r="K100" s="41"/>
      <c r="L100" s="44"/>
      <c r="M100" s="9"/>
      <c r="N100" s="80">
        <f t="shared" si="21"/>
      </c>
      <c r="O100" s="2">
        <f t="shared" si="22"/>
      </c>
      <c r="P100" s="2">
        <f t="shared" si="23"/>
      </c>
      <c r="AA100">
        <f t="shared" si="15"/>
        <v>0</v>
      </c>
      <c r="AB100">
        <f t="shared" si="16"/>
        <v>0</v>
      </c>
      <c r="AC100">
        <f t="shared" si="17"/>
        <v>0</v>
      </c>
      <c r="AD100">
        <f t="shared" si="18"/>
        <v>0</v>
      </c>
      <c r="AE100">
        <f t="shared" si="19"/>
        <v>0</v>
      </c>
      <c r="AF100">
        <f t="shared" si="20"/>
        <v>0</v>
      </c>
    </row>
    <row r="101" spans="1:32" ht="13.5">
      <c r="A101" s="14">
        <v>93</v>
      </c>
      <c r="B101" s="43"/>
      <c r="C101" s="43"/>
      <c r="D101" s="43"/>
      <c r="E101" s="43"/>
      <c r="F101" s="43"/>
      <c r="G101" s="43"/>
      <c r="H101" s="43"/>
      <c r="I101" s="43"/>
      <c r="J101" s="44"/>
      <c r="K101" s="41"/>
      <c r="L101" s="44"/>
      <c r="M101" s="9"/>
      <c r="N101" s="80">
        <f t="shared" si="21"/>
      </c>
      <c r="O101" s="2">
        <f t="shared" si="22"/>
      </c>
      <c r="P101" s="2">
        <f t="shared" si="23"/>
      </c>
      <c r="AA101">
        <f t="shared" si="15"/>
        <v>0</v>
      </c>
      <c r="AB101">
        <f t="shared" si="16"/>
        <v>0</v>
      </c>
      <c r="AC101">
        <f t="shared" si="17"/>
        <v>0</v>
      </c>
      <c r="AD101">
        <f t="shared" si="18"/>
        <v>0</v>
      </c>
      <c r="AE101">
        <f t="shared" si="19"/>
        <v>0</v>
      </c>
      <c r="AF101">
        <f t="shared" si="20"/>
        <v>0</v>
      </c>
    </row>
    <row r="102" spans="1:32" ht="13.5">
      <c r="A102" s="14">
        <v>94</v>
      </c>
      <c r="B102" s="43"/>
      <c r="C102" s="43"/>
      <c r="D102" s="43"/>
      <c r="E102" s="43"/>
      <c r="F102" s="43"/>
      <c r="G102" s="43"/>
      <c r="H102" s="43"/>
      <c r="I102" s="43"/>
      <c r="J102" s="44"/>
      <c r="K102" s="41"/>
      <c r="L102" s="44"/>
      <c r="M102" s="9"/>
      <c r="N102" s="80">
        <f t="shared" si="21"/>
      </c>
      <c r="O102" s="2">
        <f t="shared" si="22"/>
      </c>
      <c r="P102" s="2">
        <f t="shared" si="23"/>
      </c>
      <c r="AA102">
        <f t="shared" si="15"/>
        <v>0</v>
      </c>
      <c r="AB102">
        <f t="shared" si="16"/>
        <v>0</v>
      </c>
      <c r="AC102">
        <f t="shared" si="17"/>
        <v>0</v>
      </c>
      <c r="AD102">
        <f t="shared" si="18"/>
        <v>0</v>
      </c>
      <c r="AE102">
        <f t="shared" si="19"/>
        <v>0</v>
      </c>
      <c r="AF102">
        <f t="shared" si="20"/>
        <v>0</v>
      </c>
    </row>
    <row r="103" spans="1:32" ht="13.5">
      <c r="A103" s="14">
        <v>95</v>
      </c>
      <c r="B103" s="43"/>
      <c r="C103" s="43"/>
      <c r="D103" s="43"/>
      <c r="E103" s="43"/>
      <c r="F103" s="43"/>
      <c r="G103" s="43"/>
      <c r="H103" s="43"/>
      <c r="I103" s="43"/>
      <c r="J103" s="44"/>
      <c r="K103" s="41"/>
      <c r="L103" s="44"/>
      <c r="M103" s="9"/>
      <c r="N103" s="80">
        <f t="shared" si="21"/>
      </c>
      <c r="O103" s="2">
        <f t="shared" si="22"/>
      </c>
      <c r="P103" s="2">
        <f t="shared" si="23"/>
      </c>
      <c r="AA103">
        <f t="shared" si="15"/>
        <v>0</v>
      </c>
      <c r="AB103">
        <f t="shared" si="16"/>
        <v>0</v>
      </c>
      <c r="AC103">
        <f t="shared" si="17"/>
        <v>0</v>
      </c>
      <c r="AD103">
        <f t="shared" si="18"/>
        <v>0</v>
      </c>
      <c r="AE103">
        <f t="shared" si="19"/>
        <v>0</v>
      </c>
      <c r="AF103">
        <f t="shared" si="20"/>
        <v>0</v>
      </c>
    </row>
    <row r="104" spans="1:32" ht="13.5">
      <c r="A104" s="14">
        <v>96</v>
      </c>
      <c r="B104" s="43"/>
      <c r="C104" s="43"/>
      <c r="D104" s="43"/>
      <c r="E104" s="43"/>
      <c r="F104" s="43"/>
      <c r="G104" s="43"/>
      <c r="H104" s="43"/>
      <c r="I104" s="43"/>
      <c r="J104" s="44"/>
      <c r="K104" s="41"/>
      <c r="L104" s="44"/>
      <c r="M104" s="9"/>
      <c r="N104" s="80">
        <f t="shared" si="21"/>
      </c>
      <c r="O104" s="2">
        <f t="shared" si="22"/>
      </c>
      <c r="P104" s="2">
        <f t="shared" si="23"/>
      </c>
      <c r="AA104">
        <f t="shared" si="15"/>
        <v>0</v>
      </c>
      <c r="AB104">
        <f t="shared" si="16"/>
        <v>0</v>
      </c>
      <c r="AC104">
        <f t="shared" si="17"/>
        <v>0</v>
      </c>
      <c r="AD104">
        <f t="shared" si="18"/>
        <v>0</v>
      </c>
      <c r="AE104">
        <f t="shared" si="19"/>
        <v>0</v>
      </c>
      <c r="AF104">
        <f t="shared" si="20"/>
        <v>0</v>
      </c>
    </row>
    <row r="105" spans="1:32" ht="13.5">
      <c r="A105" s="14">
        <v>97</v>
      </c>
      <c r="B105" s="43"/>
      <c r="C105" s="43"/>
      <c r="D105" s="43"/>
      <c r="E105" s="43"/>
      <c r="F105" s="43"/>
      <c r="G105" s="43"/>
      <c r="H105" s="43"/>
      <c r="I105" s="43"/>
      <c r="J105" s="44"/>
      <c r="K105" s="41"/>
      <c r="L105" s="44"/>
      <c r="M105" s="9"/>
      <c r="N105" s="80">
        <f t="shared" si="21"/>
      </c>
      <c r="O105" s="2">
        <f t="shared" si="22"/>
      </c>
      <c r="P105" s="2">
        <f t="shared" si="23"/>
      </c>
      <c r="AA105">
        <f t="shared" si="15"/>
        <v>0</v>
      </c>
      <c r="AB105">
        <f t="shared" si="16"/>
        <v>0</v>
      </c>
      <c r="AC105">
        <f t="shared" si="17"/>
        <v>0</v>
      </c>
      <c r="AD105">
        <f t="shared" si="18"/>
        <v>0</v>
      </c>
      <c r="AE105">
        <f t="shared" si="19"/>
        <v>0</v>
      </c>
      <c r="AF105">
        <f t="shared" si="20"/>
        <v>0</v>
      </c>
    </row>
    <row r="106" spans="1:32" ht="13.5">
      <c r="A106" s="14">
        <v>98</v>
      </c>
      <c r="B106" s="43"/>
      <c r="C106" s="43"/>
      <c r="D106" s="43"/>
      <c r="E106" s="43"/>
      <c r="F106" s="43"/>
      <c r="G106" s="43"/>
      <c r="H106" s="43"/>
      <c r="I106" s="43"/>
      <c r="J106" s="44"/>
      <c r="K106" s="41"/>
      <c r="L106" s="44"/>
      <c r="M106" s="9"/>
      <c r="N106" s="80">
        <f t="shared" si="21"/>
      </c>
      <c r="O106" s="2">
        <f t="shared" si="22"/>
      </c>
      <c r="P106" s="2">
        <f t="shared" si="23"/>
      </c>
      <c r="AA106">
        <f t="shared" si="15"/>
        <v>0</v>
      </c>
      <c r="AB106">
        <f t="shared" si="16"/>
        <v>0</v>
      </c>
      <c r="AC106">
        <f t="shared" si="17"/>
        <v>0</v>
      </c>
      <c r="AD106">
        <f t="shared" si="18"/>
        <v>0</v>
      </c>
      <c r="AE106">
        <f t="shared" si="19"/>
        <v>0</v>
      </c>
      <c r="AF106">
        <f t="shared" si="20"/>
        <v>0</v>
      </c>
    </row>
    <row r="107" spans="1:32" ht="13.5">
      <c r="A107" s="14">
        <v>99</v>
      </c>
      <c r="B107" s="43"/>
      <c r="C107" s="43"/>
      <c r="D107" s="43"/>
      <c r="E107" s="43"/>
      <c r="F107" s="43"/>
      <c r="G107" s="43"/>
      <c r="H107" s="43"/>
      <c r="I107" s="43"/>
      <c r="J107" s="44"/>
      <c r="K107" s="41"/>
      <c r="L107" s="44"/>
      <c r="M107" s="9"/>
      <c r="N107" s="80">
        <f t="shared" si="21"/>
      </c>
      <c r="O107" s="2">
        <f t="shared" si="22"/>
      </c>
      <c r="P107" s="2">
        <f t="shared" si="23"/>
      </c>
      <c r="AA107">
        <f t="shared" si="15"/>
        <v>0</v>
      </c>
      <c r="AB107">
        <f t="shared" si="16"/>
        <v>0</v>
      </c>
      <c r="AC107">
        <f t="shared" si="17"/>
        <v>0</v>
      </c>
      <c r="AD107">
        <f t="shared" si="18"/>
        <v>0</v>
      </c>
      <c r="AE107">
        <f t="shared" si="19"/>
        <v>0</v>
      </c>
      <c r="AF107">
        <f t="shared" si="20"/>
        <v>0</v>
      </c>
    </row>
    <row r="108" spans="1:32" ht="13.5">
      <c r="A108" s="28">
        <v>100</v>
      </c>
      <c r="B108" s="45"/>
      <c r="C108" s="45"/>
      <c r="D108" s="45"/>
      <c r="E108" s="45"/>
      <c r="F108" s="45"/>
      <c r="G108" s="45"/>
      <c r="H108" s="45"/>
      <c r="I108" s="45"/>
      <c r="J108" s="46"/>
      <c r="K108" s="42"/>
      <c r="L108" s="46"/>
      <c r="M108" s="83" t="s">
        <v>115</v>
      </c>
      <c r="N108" s="80">
        <f t="shared" si="21"/>
      </c>
      <c r="O108" s="2">
        <f t="shared" si="22"/>
      </c>
      <c r="P108" s="2">
        <f t="shared" si="23"/>
      </c>
      <c r="AA108">
        <f t="shared" si="15"/>
        <v>0</v>
      </c>
      <c r="AB108">
        <f t="shared" si="16"/>
        <v>0</v>
      </c>
      <c r="AC108">
        <f t="shared" si="17"/>
        <v>0</v>
      </c>
      <c r="AD108">
        <f t="shared" si="18"/>
        <v>0</v>
      </c>
      <c r="AE108">
        <f t="shared" si="19"/>
        <v>0</v>
      </c>
      <c r="AF108">
        <f t="shared" si="20"/>
        <v>0</v>
      </c>
    </row>
    <row r="109" ht="13.5">
      <c r="M109" s="9"/>
    </row>
    <row r="110" spans="1:32" ht="13.5">
      <c r="A110" t="s">
        <v>43</v>
      </c>
      <c r="B110" t="s">
        <v>47</v>
      </c>
      <c r="C110" s="32">
        <f>COUNTIF($B$9:$B$108,"1")</f>
        <v>0</v>
      </c>
      <c r="I110" t="s">
        <v>13</v>
      </c>
      <c r="J110" s="32">
        <f>COUNTIF($I$9:$I$108,"男")</f>
        <v>0</v>
      </c>
      <c r="M110" s="9"/>
      <c r="N110" s="81" t="s">
        <v>16</v>
      </c>
      <c r="O110" s="15">
        <f>COUNTIF(N$9:N$108,1)</f>
        <v>0</v>
      </c>
      <c r="P110" s="15">
        <f>COUNTIF(O$9:O$108,3)</f>
        <v>0</v>
      </c>
      <c r="Q110" s="15">
        <f>COUNTIF(P$9:P$108,5)</f>
        <v>0</v>
      </c>
      <c r="AA110">
        <f aca="true" t="shared" si="24" ref="AA110:AF110">COUNTIF(AA$9:AA$108,"1")</f>
        <v>0</v>
      </c>
      <c r="AB110">
        <f t="shared" si="24"/>
        <v>0</v>
      </c>
      <c r="AC110">
        <f t="shared" si="24"/>
        <v>0</v>
      </c>
      <c r="AD110">
        <f t="shared" si="24"/>
        <v>0</v>
      </c>
      <c r="AE110">
        <f t="shared" si="24"/>
        <v>0</v>
      </c>
      <c r="AF110">
        <f t="shared" si="24"/>
        <v>0</v>
      </c>
    </row>
    <row r="111" spans="2:17" ht="13.5">
      <c r="B111" t="s">
        <v>48</v>
      </c>
      <c r="C111" s="32">
        <f>COUNTIF($B$9:$B$108,"2")</f>
        <v>0</v>
      </c>
      <c r="I111" t="s">
        <v>14</v>
      </c>
      <c r="J111" s="32">
        <f>COUNTIF($I$9:$I$108,"女")</f>
        <v>0</v>
      </c>
      <c r="N111" s="15" t="s">
        <v>45</v>
      </c>
      <c r="O111" s="15">
        <f>COUNTIF(N$9:N$108,2)</f>
        <v>0</v>
      </c>
      <c r="P111" s="15">
        <f>COUNTIF(O$9:O$108,4)</f>
        <v>0</v>
      </c>
      <c r="Q111" s="15">
        <f>COUNTIF(P$9:P$108,6)</f>
        <v>0</v>
      </c>
    </row>
    <row r="112" spans="2:3" ht="13.5">
      <c r="B112" t="s">
        <v>49</v>
      </c>
      <c r="C112" s="32">
        <f>COUNTIF($B$9:$B$108,"3")</f>
        <v>0</v>
      </c>
    </row>
  </sheetData>
  <sheetProtection sheet="1" insertRows="0" deleteRows="0" sort="0" autoFilter="0"/>
  <printOptions/>
  <pageMargins left="0.75" right="0.75" top="1" bottom="1" header="0.512" footer="0.51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2:Q13"/>
  <sheetViews>
    <sheetView zoomScalePageLayoutView="0" workbookViewId="0" topLeftCell="A1">
      <selection activeCell="D6" sqref="D6"/>
    </sheetView>
  </sheetViews>
  <sheetFormatPr defaultColWidth="9.00390625" defaultRowHeight="13.5"/>
  <cols>
    <col min="2" max="17" width="4.875" style="0" customWidth="1"/>
  </cols>
  <sheetData>
    <row r="1" ht="17.25" customHeight="1"/>
    <row r="2" spans="2:17" ht="19.5" customHeight="1">
      <c r="B2" s="85" t="s">
        <v>132</v>
      </c>
      <c r="J2" s="108">
        <f>IF('基礎データ'!B5="","",'基礎データ'!B5)</f>
      </c>
      <c r="K2" s="109"/>
      <c r="L2" s="109"/>
      <c r="M2" s="109"/>
      <c r="N2" s="109"/>
      <c r="O2" s="109"/>
      <c r="P2" s="109"/>
      <c r="Q2" s="110"/>
    </row>
    <row r="3" ht="21" customHeight="1"/>
    <row r="4" spans="1:17" ht="21" customHeight="1">
      <c r="A4" s="4"/>
      <c r="B4" s="111" t="s">
        <v>123</v>
      </c>
      <c r="C4" s="111"/>
      <c r="D4" s="111" t="s">
        <v>124</v>
      </c>
      <c r="E4" s="111"/>
      <c r="F4" s="111" t="s">
        <v>125</v>
      </c>
      <c r="G4" s="111"/>
      <c r="H4" s="111" t="s">
        <v>126</v>
      </c>
      <c r="I4" s="111"/>
      <c r="J4" s="111" t="s">
        <v>127</v>
      </c>
      <c r="K4" s="111"/>
      <c r="L4" s="111" t="s">
        <v>128</v>
      </c>
      <c r="M4" s="111"/>
      <c r="N4" s="111" t="s">
        <v>129</v>
      </c>
      <c r="O4" s="111"/>
      <c r="P4" s="111" t="s">
        <v>43</v>
      </c>
      <c r="Q4" s="111"/>
    </row>
    <row r="5" spans="1:17" ht="21" customHeight="1">
      <c r="A5" s="4" t="s">
        <v>5</v>
      </c>
      <c r="B5" s="4" t="s">
        <v>16</v>
      </c>
      <c r="C5" s="4" t="s">
        <v>45</v>
      </c>
      <c r="D5" s="4" t="s">
        <v>16</v>
      </c>
      <c r="E5" s="4" t="s">
        <v>45</v>
      </c>
      <c r="F5" s="4" t="s">
        <v>16</v>
      </c>
      <c r="G5" s="4" t="s">
        <v>45</v>
      </c>
      <c r="H5" s="4" t="s">
        <v>16</v>
      </c>
      <c r="I5" s="4" t="s">
        <v>45</v>
      </c>
      <c r="J5" s="4" t="s">
        <v>16</v>
      </c>
      <c r="K5" s="4" t="s">
        <v>45</v>
      </c>
      <c r="L5" s="4" t="s">
        <v>16</v>
      </c>
      <c r="M5" s="4" t="s">
        <v>45</v>
      </c>
      <c r="N5" s="4" t="s">
        <v>16</v>
      </c>
      <c r="O5" s="4" t="s">
        <v>45</v>
      </c>
      <c r="P5" s="4" t="s">
        <v>16</v>
      </c>
      <c r="Q5" s="4" t="s">
        <v>45</v>
      </c>
    </row>
    <row r="6" spans="1:17" ht="21" customHeight="1">
      <c r="A6" s="4" t="s">
        <v>122</v>
      </c>
      <c r="B6" s="4">
        <v>1</v>
      </c>
      <c r="C6" s="4">
        <v>1</v>
      </c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>
        <f aca="true" t="shared" si="0" ref="P6:Q8">B6+D6+F6+H6+J6+L6+N6</f>
        <v>1</v>
      </c>
      <c r="Q6" s="4">
        <f t="shared" si="0"/>
        <v>1</v>
      </c>
    </row>
    <row r="7" spans="1:17" ht="21" customHeight="1">
      <c r="A7" s="4" t="s">
        <v>130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>
        <f t="shared" si="0"/>
        <v>0</v>
      </c>
      <c r="Q7" s="4">
        <f t="shared" si="0"/>
        <v>0</v>
      </c>
    </row>
    <row r="8" spans="1:17" ht="21" customHeight="1">
      <c r="A8" s="4" t="s">
        <v>131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>
        <f t="shared" si="0"/>
        <v>0</v>
      </c>
      <c r="Q8" s="4">
        <f t="shared" si="0"/>
        <v>0</v>
      </c>
    </row>
    <row r="9" spans="1:17" ht="21" customHeight="1">
      <c r="A9" s="84" t="s">
        <v>43</v>
      </c>
      <c r="B9" s="4">
        <f>SUM(B6:B8)</f>
        <v>1</v>
      </c>
      <c r="C9" s="4">
        <f aca="true" t="shared" si="1" ref="C9:O9">SUM(C6:C8)</f>
        <v>1</v>
      </c>
      <c r="D9" s="4">
        <f t="shared" si="1"/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P9" s="4">
        <f>SUM(P6:P8)</f>
        <v>1</v>
      </c>
      <c r="Q9" s="4">
        <f>SUM(Q6:Q8)</f>
        <v>1</v>
      </c>
    </row>
    <row r="11" spans="2:16" ht="13.5">
      <c r="B11" t="s">
        <v>139</v>
      </c>
      <c r="P11" t="str">
        <f>IF('基礎データ'!C25='段級位一覧'!P9,"男子OK","男子の人数が合いません！")</f>
        <v>男子の人数が合いません！</v>
      </c>
    </row>
    <row r="12" ht="13.5">
      <c r="P12" t="str">
        <f>IF('基礎データ'!C26='段級位一覧'!Q9,"女子OK","女子の人数が合いません！")</f>
        <v>女子の人数が合いません！</v>
      </c>
    </row>
    <row r="13" spans="15:16" ht="13.5">
      <c r="O13" t="s">
        <v>138</v>
      </c>
      <c r="P13">
        <f>P9+Q9</f>
        <v>2</v>
      </c>
    </row>
  </sheetData>
  <sheetProtection/>
  <mergeCells count="9">
    <mergeCell ref="J2:Q2"/>
    <mergeCell ref="N4:O4"/>
    <mergeCell ref="P4:Q4"/>
    <mergeCell ref="B4:C4"/>
    <mergeCell ref="D4:E4"/>
    <mergeCell ref="F4:G4"/>
    <mergeCell ref="H4:I4"/>
    <mergeCell ref="J4:K4"/>
    <mergeCell ref="L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C1:T130"/>
  <sheetViews>
    <sheetView tabSelected="1" view="pageBreakPreview" zoomScaleSheetLayoutView="100" zoomScalePageLayoutView="0" workbookViewId="0" topLeftCell="A1">
      <selection activeCell="H9" sqref="H9:I9"/>
    </sheetView>
  </sheetViews>
  <sheetFormatPr defaultColWidth="9.00390625" defaultRowHeight="13.5"/>
  <cols>
    <col min="3" max="7" width="4.625" style="0" customWidth="1"/>
    <col min="8" max="9" width="4.50390625" style="0" customWidth="1"/>
    <col min="10" max="10" width="5.375" style="0" customWidth="1"/>
    <col min="11" max="11" width="5.50390625" style="0" customWidth="1"/>
    <col min="12" max="17" width="4.625" style="0" customWidth="1"/>
    <col min="18" max="18" width="4.50390625" style="0" customWidth="1"/>
    <col min="19" max="20" width="5.50390625" style="0" customWidth="1"/>
    <col min="21" max="28" width="4.625" style="0" customWidth="1"/>
  </cols>
  <sheetData>
    <row r="1" spans="3:20" ht="18.75">
      <c r="C1" s="178" t="str">
        <f>'基礎データ'!$C$3&amp;" 年度　岐阜県弓道連盟　高校弓道部員登録用紙"</f>
        <v>2024 年度　岐阜県弓道連盟　高校弓道部員登録用紙</v>
      </c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</row>
    <row r="2" ht="14.25" thickBot="1"/>
    <row r="3" spans="3:20" ht="25.5" customHeight="1">
      <c r="C3" s="150" t="s">
        <v>1</v>
      </c>
      <c r="D3" s="151"/>
      <c r="E3" s="150">
        <f>IF('基礎データ'!B5="","",'基礎データ'!B5)</f>
      </c>
      <c r="F3" s="156"/>
      <c r="G3" s="156"/>
      <c r="H3" s="156"/>
      <c r="I3" s="156"/>
      <c r="J3" s="156"/>
      <c r="K3" s="156"/>
      <c r="L3" s="156"/>
      <c r="M3" s="156"/>
      <c r="N3" s="113"/>
      <c r="O3" s="3" t="s">
        <v>18</v>
      </c>
      <c r="P3" s="112">
        <f>IF('基礎データ'!B8="","",'基礎データ'!B8)</f>
      </c>
      <c r="Q3" s="156"/>
      <c r="R3" s="156"/>
      <c r="S3" s="156"/>
      <c r="T3" s="151"/>
    </row>
    <row r="4" spans="3:20" ht="25.5" customHeight="1">
      <c r="C4" s="152" t="s">
        <v>17</v>
      </c>
      <c r="D4" s="153"/>
      <c r="E4" s="157" t="str">
        <f>'基礎データ'!B6&amp;"  "&amp;'基礎データ'!B7</f>
        <v>  </v>
      </c>
      <c r="F4" s="158"/>
      <c r="G4" s="158"/>
      <c r="H4" s="158"/>
      <c r="I4" s="158"/>
      <c r="J4" s="158"/>
      <c r="K4" s="158"/>
      <c r="L4" s="158"/>
      <c r="M4" s="158"/>
      <c r="N4" s="159"/>
      <c r="O4" s="4" t="s">
        <v>19</v>
      </c>
      <c r="P4" s="108">
        <f>IF('基礎データ'!B9="","",'基礎データ'!B9)</f>
      </c>
      <c r="Q4" s="109"/>
      <c r="R4" s="109"/>
      <c r="S4" s="109"/>
      <c r="T4" s="153"/>
    </row>
    <row r="5" spans="3:20" ht="25.5" customHeight="1">
      <c r="C5" s="154" t="s">
        <v>3</v>
      </c>
      <c r="D5" s="155"/>
      <c r="E5" s="160">
        <f>'基礎データ'!B12&amp;""</f>
      </c>
      <c r="F5" s="161"/>
      <c r="G5" s="161"/>
      <c r="H5" s="161"/>
      <c r="I5" s="161"/>
      <c r="J5" s="162"/>
      <c r="K5" s="163">
        <f>'基礎データ'!B13&amp;""</f>
      </c>
      <c r="L5" s="164"/>
      <c r="M5" s="164"/>
      <c r="N5" s="164"/>
      <c r="O5" s="165"/>
      <c r="P5" s="163">
        <f>'基礎データ'!B14&amp;""</f>
      </c>
      <c r="Q5" s="164"/>
      <c r="R5" s="164"/>
      <c r="S5" s="164"/>
      <c r="T5" s="165"/>
    </row>
    <row r="6" spans="3:20" ht="25.5" customHeight="1" thickBot="1">
      <c r="C6" s="181" t="s">
        <v>41</v>
      </c>
      <c r="D6" s="182"/>
      <c r="E6" s="184">
        <f>IF('基礎データ'!C12="","",'基礎データ'!C12)</f>
      </c>
      <c r="F6" s="184"/>
      <c r="G6" s="184"/>
      <c r="H6" s="184"/>
      <c r="I6" s="184"/>
      <c r="J6" s="186"/>
      <c r="K6" s="183">
        <f>IF('基礎データ'!C13="","",'基礎データ'!C13)</f>
      </c>
      <c r="L6" s="184"/>
      <c r="M6" s="184"/>
      <c r="N6" s="184"/>
      <c r="O6" s="186"/>
      <c r="P6" s="183">
        <f>IF('基礎データ'!C14="","",'基礎データ'!C14)</f>
      </c>
      <c r="Q6" s="184"/>
      <c r="R6" s="184"/>
      <c r="S6" s="184"/>
      <c r="T6" s="185"/>
    </row>
    <row r="7" ht="14.25" thickBot="1"/>
    <row r="8" spans="3:20" ht="25.5" customHeight="1">
      <c r="C8" s="114" t="s">
        <v>53</v>
      </c>
      <c r="D8" s="115"/>
      <c r="E8" s="116"/>
      <c r="F8" s="112" t="s">
        <v>54</v>
      </c>
      <c r="G8" s="113"/>
      <c r="H8" s="112" t="s">
        <v>13</v>
      </c>
      <c r="I8" s="113"/>
      <c r="J8" s="112" t="s">
        <v>14</v>
      </c>
      <c r="K8" s="113"/>
      <c r="L8" s="112" t="s">
        <v>20</v>
      </c>
      <c r="M8" s="113"/>
      <c r="N8" s="171" t="s">
        <v>23</v>
      </c>
      <c r="O8" s="172"/>
      <c r="P8" s="112" t="s">
        <v>24</v>
      </c>
      <c r="Q8" s="156"/>
      <c r="R8" s="195" t="s">
        <v>25</v>
      </c>
      <c r="S8" s="196"/>
      <c r="T8" s="197"/>
    </row>
    <row r="9" spans="3:20" ht="25.5" customHeight="1">
      <c r="C9" s="117"/>
      <c r="D9" s="118"/>
      <c r="E9" s="119"/>
      <c r="F9" s="158" t="s">
        <v>12</v>
      </c>
      <c r="G9" s="159"/>
      <c r="H9" s="108" t="str">
        <f>IF('基礎データ'!C21=1,"○","×")</f>
        <v>×</v>
      </c>
      <c r="I9" s="110"/>
      <c r="J9" s="108" t="str">
        <f>IF('基礎データ'!C22=1,"○","×")</f>
        <v>×</v>
      </c>
      <c r="K9" s="110"/>
      <c r="L9" s="1">
        <f>COUNTIF(H9:K9,"○")</f>
        <v>0</v>
      </c>
      <c r="M9" s="5" t="s">
        <v>31</v>
      </c>
      <c r="N9" s="166">
        <v>10500</v>
      </c>
      <c r="O9" s="167"/>
      <c r="P9" s="187">
        <f>L9*N9</f>
        <v>0</v>
      </c>
      <c r="Q9" s="188"/>
      <c r="R9" s="222">
        <f>SUM(P9,P10,P11)</f>
        <v>0</v>
      </c>
      <c r="S9" s="223"/>
      <c r="T9" s="224"/>
    </row>
    <row r="10" spans="3:20" ht="25.5" customHeight="1" thickBot="1">
      <c r="C10" s="120"/>
      <c r="D10" s="121"/>
      <c r="E10" s="122"/>
      <c r="F10" s="179" t="s">
        <v>21</v>
      </c>
      <c r="G10" s="180"/>
      <c r="H10" s="20">
        <f>'部員情報'!G6</f>
        <v>0</v>
      </c>
      <c r="I10" s="21" t="s">
        <v>22</v>
      </c>
      <c r="J10" s="20">
        <f>'部員情報'!J6</f>
        <v>0</v>
      </c>
      <c r="K10" s="21" t="s">
        <v>22</v>
      </c>
      <c r="L10" s="22">
        <f>H10+J10</f>
        <v>0</v>
      </c>
      <c r="M10" s="23" t="s">
        <v>22</v>
      </c>
      <c r="N10" s="173">
        <v>1000</v>
      </c>
      <c r="O10" s="174"/>
      <c r="P10" s="175">
        <f>L10*N10</f>
        <v>0</v>
      </c>
      <c r="Q10" s="176"/>
      <c r="R10" s="225"/>
      <c r="S10" s="226"/>
      <c r="T10" s="227"/>
    </row>
    <row r="11" spans="3:20" ht="25.5" customHeight="1" thickBot="1">
      <c r="C11" s="130" t="s">
        <v>74</v>
      </c>
      <c r="D11" s="131"/>
      <c r="E11" s="131"/>
      <c r="F11" s="131"/>
      <c r="G11" s="132"/>
      <c r="H11" s="220">
        <f>IF('基礎データ'!C21=1,2000,IF(AND('基礎データ'!C21=0,'登録書式'!H10&gt;0),2000,0))</f>
        <v>0</v>
      </c>
      <c r="I11" s="221"/>
      <c r="J11" s="220">
        <f>IF('基礎データ'!C22=1,2000,IF(AND('基礎データ'!C22=0,'登録書式'!J10&gt;0),200,0))</f>
        <v>0</v>
      </c>
      <c r="K11" s="221"/>
      <c r="L11" s="190">
        <f>H11+J11</f>
        <v>0</v>
      </c>
      <c r="M11" s="191"/>
      <c r="N11" s="173">
        <v>2000</v>
      </c>
      <c r="O11" s="174"/>
      <c r="P11" s="175">
        <f>L11</f>
        <v>0</v>
      </c>
      <c r="Q11" s="176"/>
      <c r="R11" s="228"/>
      <c r="S11" s="229"/>
      <c r="T11" s="230"/>
    </row>
    <row r="12" spans="12:20" ht="25.5" customHeight="1" thickBot="1">
      <c r="L12" s="189" t="s">
        <v>27</v>
      </c>
      <c r="M12" s="149"/>
      <c r="N12" s="149"/>
      <c r="O12" s="149"/>
      <c r="P12" s="149"/>
      <c r="Q12" s="24"/>
      <c r="R12" s="36" t="s">
        <v>28</v>
      </c>
      <c r="S12" s="25"/>
      <c r="T12" s="37" t="s">
        <v>29</v>
      </c>
    </row>
    <row r="13" spans="4:14" s="98" customFormat="1" ht="11.25">
      <c r="D13" s="98" t="s">
        <v>194</v>
      </c>
      <c r="N13" s="99"/>
    </row>
    <row r="14" s="98" customFormat="1" ht="11.25">
      <c r="N14" s="102" t="str">
        <f>IF('基礎データ'!C34="入力ＯＫ","","段級位入力？")</f>
        <v>段級位入力？</v>
      </c>
    </row>
    <row r="15" ht="13.5">
      <c r="D15" s="97"/>
    </row>
    <row r="16" spans="3:11" ht="14.25">
      <c r="C16" s="6" t="s">
        <v>26</v>
      </c>
      <c r="K16" t="s">
        <v>67</v>
      </c>
    </row>
    <row r="17" ht="14.25" thickBot="1"/>
    <row r="18" spans="3:20" ht="13.5">
      <c r="C18" s="214" t="s">
        <v>5</v>
      </c>
      <c r="D18" s="177" t="s">
        <v>7</v>
      </c>
      <c r="E18" s="168" t="s">
        <v>62</v>
      </c>
      <c r="F18" s="169"/>
      <c r="G18" s="169"/>
      <c r="H18" s="170"/>
      <c r="I18" s="177" t="s">
        <v>30</v>
      </c>
      <c r="J18" s="177" t="s">
        <v>0</v>
      </c>
      <c r="K18" s="216"/>
      <c r="L18" s="218" t="s">
        <v>5</v>
      </c>
      <c r="M18" s="177" t="s">
        <v>7</v>
      </c>
      <c r="N18" s="168" t="s">
        <v>62</v>
      </c>
      <c r="O18" s="169"/>
      <c r="P18" s="169"/>
      <c r="Q18" s="170"/>
      <c r="R18" s="177" t="s">
        <v>30</v>
      </c>
      <c r="S18" s="177" t="s">
        <v>0</v>
      </c>
      <c r="T18" s="216"/>
    </row>
    <row r="19" spans="3:20" ht="20.25" customHeight="1" thickBot="1">
      <c r="C19" s="215"/>
      <c r="D19" s="149"/>
      <c r="E19" s="149" t="s">
        <v>36</v>
      </c>
      <c r="F19" s="149"/>
      <c r="G19" s="149"/>
      <c r="H19" s="149"/>
      <c r="I19" s="149"/>
      <c r="J19" s="149"/>
      <c r="K19" s="217"/>
      <c r="L19" s="219"/>
      <c r="M19" s="149"/>
      <c r="N19" s="149" t="s">
        <v>36</v>
      </c>
      <c r="O19" s="149"/>
      <c r="P19" s="149"/>
      <c r="Q19" s="149"/>
      <c r="R19" s="149"/>
      <c r="S19" s="149"/>
      <c r="T19" s="217"/>
    </row>
    <row r="20" spans="3:20" ht="14.25" customHeight="1">
      <c r="C20" s="199">
        <f>IF('部員情報'!B9="","",'部員情報'!B9)</f>
      </c>
      <c r="D20" s="177">
        <f>IF('部員情報'!I9="","",'部員情報'!I9)</f>
      </c>
      <c r="E20" s="192">
        <f>IF('部員情報'!G9="","",'部員情報'!G9&amp;"　"&amp;'部員情報'!H9)</f>
      </c>
      <c r="F20" s="193"/>
      <c r="G20" s="193"/>
      <c r="H20" s="194"/>
      <c r="I20" s="177">
        <f>IF('部員情報'!J9="","",DATEDIF('部員情報'!J9,'基礎データ'!$F$25,"y"))</f>
      </c>
      <c r="J20" s="208">
        <f>IF('部員情報'!J9="","",'部員情報'!J9)</f>
      </c>
      <c r="K20" s="209"/>
      <c r="L20" s="199">
        <f>IF('部員情報'!B19="","",'部員情報'!B19)</f>
      </c>
      <c r="M20" s="177">
        <f>IF('部員情報'!I19="","",'部員情報'!I19)</f>
      </c>
      <c r="N20" s="192">
        <f>IF('部員情報'!G19="","",'部員情報'!G19&amp;"　"&amp;'部員情報'!H19)</f>
      </c>
      <c r="O20" s="193"/>
      <c r="P20" s="193"/>
      <c r="Q20" s="194"/>
      <c r="R20" s="177">
        <f>IF('部員情報'!J19="","",DATEDIF('部員情報'!J19,'基礎データ'!$F$25,"y"))</f>
      </c>
      <c r="S20" s="210">
        <f>IF('部員情報'!J19="","",'部員情報'!J19)</f>
      </c>
      <c r="T20" s="211"/>
    </row>
    <row r="21" spans="3:20" ht="21.75" customHeight="1">
      <c r="C21" s="124"/>
      <c r="D21" s="126"/>
      <c r="E21" s="141">
        <f>IF('部員情報'!E9="","",'部員情報'!E9&amp;"　"&amp;'部員情報'!F9)</f>
      </c>
      <c r="F21" s="142"/>
      <c r="G21" s="142"/>
      <c r="H21" s="143"/>
      <c r="I21" s="126"/>
      <c r="J21" s="135"/>
      <c r="K21" s="136"/>
      <c r="L21" s="124"/>
      <c r="M21" s="126"/>
      <c r="N21" s="141">
        <f>IF('部員情報'!E19="","",'部員情報'!E19&amp;"　"&amp;'部員情報'!F19)</f>
      </c>
      <c r="O21" s="142"/>
      <c r="P21" s="142"/>
      <c r="Q21" s="143"/>
      <c r="R21" s="126"/>
      <c r="S21" s="204"/>
      <c r="T21" s="205"/>
    </row>
    <row r="22" spans="3:20" ht="14.25" customHeight="1">
      <c r="C22" s="198">
        <f>IF('部員情報'!B10="","",'部員情報'!B10)</f>
      </c>
      <c r="D22" s="140">
        <f>IF('部員情報'!I10="","",'部員情報'!I10)</f>
      </c>
      <c r="E22" s="137">
        <f>IF('部員情報'!G10="","",'部員情報'!G10&amp;"　"&amp;'部員情報'!H10)</f>
      </c>
      <c r="F22" s="138"/>
      <c r="G22" s="138"/>
      <c r="H22" s="139"/>
      <c r="I22" s="140">
        <f>IF('部員情報'!J10="","",DATEDIF('部員情報'!J10,'基礎データ'!$F$25,"y"))</f>
      </c>
      <c r="J22" s="133">
        <f>IF('部員情報'!J10="","",'部員情報'!J10)</f>
      </c>
      <c r="K22" s="134"/>
      <c r="L22" s="198">
        <f>IF('部員情報'!B20="","",'部員情報'!B20)</f>
      </c>
      <c r="M22" s="140">
        <f>IF('部員情報'!I20="","",'部員情報'!I20)</f>
      </c>
      <c r="N22" s="137">
        <f>IF('部員情報'!G20="","",'部員情報'!G20&amp;"　"&amp;'部員情報'!H20)</f>
      </c>
      <c r="O22" s="138"/>
      <c r="P22" s="138"/>
      <c r="Q22" s="139"/>
      <c r="R22" s="140">
        <f>IF('部員情報'!J20="","",DATEDIF('部員情報'!J20,'基礎データ'!$F$25,"y"))</f>
      </c>
      <c r="S22" s="212">
        <f>IF('部員情報'!J20="","",'部員情報'!J20)</f>
      </c>
      <c r="T22" s="213"/>
    </row>
    <row r="23" spans="3:20" ht="21.75" customHeight="1">
      <c r="C23" s="124"/>
      <c r="D23" s="126"/>
      <c r="E23" s="141">
        <f>IF('部員情報'!E10="","",'部員情報'!E10&amp;"　"&amp;'部員情報'!F10)</f>
      </c>
      <c r="F23" s="142"/>
      <c r="G23" s="142"/>
      <c r="H23" s="143"/>
      <c r="I23" s="126"/>
      <c r="J23" s="135"/>
      <c r="K23" s="136"/>
      <c r="L23" s="124"/>
      <c r="M23" s="126"/>
      <c r="N23" s="141">
        <f>IF('部員情報'!E20="","",'部員情報'!E20&amp;"　"&amp;'部員情報'!F20)</f>
      </c>
      <c r="O23" s="142"/>
      <c r="P23" s="142"/>
      <c r="Q23" s="143"/>
      <c r="R23" s="126"/>
      <c r="S23" s="204"/>
      <c r="T23" s="205"/>
    </row>
    <row r="24" spans="3:20" ht="14.25" customHeight="1">
      <c r="C24" s="123">
        <f>IF('部員情報'!B11="","",'部員情報'!B11)</f>
      </c>
      <c r="D24" s="125">
        <f>IF('部員情報'!I11="","",'部員情報'!I11)</f>
      </c>
      <c r="E24" s="127">
        <f>IF('部員情報'!G11="","",'部員情報'!G11&amp;"　"&amp;'部員情報'!H11)</f>
      </c>
      <c r="F24" s="128"/>
      <c r="G24" s="128"/>
      <c r="H24" s="129"/>
      <c r="I24" s="125">
        <f>IF('部員情報'!J11="","",DATEDIF('部員情報'!J11,'基礎データ'!$F$25,"y"))</f>
      </c>
      <c r="J24" s="144">
        <f>IF('部員情報'!J11="","",'部員情報'!J11)</f>
      </c>
      <c r="K24" s="145"/>
      <c r="L24" s="123">
        <f>IF('部員情報'!B21="","",'部員情報'!B21)</f>
      </c>
      <c r="M24" s="125">
        <f>IF('部員情報'!I21="","",'部員情報'!I21)</f>
      </c>
      <c r="N24" s="127">
        <f>IF('部員情報'!G21="","",'部員情報'!G21&amp;"　"&amp;'部員情報'!H21)</f>
      </c>
      <c r="O24" s="128"/>
      <c r="P24" s="128"/>
      <c r="Q24" s="129"/>
      <c r="R24" s="125">
        <f>IF('部員情報'!J21="","",DATEDIF('部員情報'!J21,'基礎データ'!$F$25,"y"))</f>
      </c>
      <c r="S24" s="200">
        <f>IF('部員情報'!J21="","",'部員情報'!J21)</f>
      </c>
      <c r="T24" s="201"/>
    </row>
    <row r="25" spans="3:20" ht="21.75" customHeight="1">
      <c r="C25" s="124"/>
      <c r="D25" s="126"/>
      <c r="E25" s="141">
        <f>IF('部員情報'!E11="","",'部員情報'!E11&amp;"　"&amp;'部員情報'!F11)</f>
      </c>
      <c r="F25" s="142"/>
      <c r="G25" s="142"/>
      <c r="H25" s="143"/>
      <c r="I25" s="126"/>
      <c r="J25" s="135"/>
      <c r="K25" s="136"/>
      <c r="L25" s="124"/>
      <c r="M25" s="126"/>
      <c r="N25" s="141">
        <f>IF('部員情報'!E21="","",'部員情報'!E21&amp;"　"&amp;'部員情報'!F21)</f>
      </c>
      <c r="O25" s="142"/>
      <c r="P25" s="142"/>
      <c r="Q25" s="143"/>
      <c r="R25" s="126"/>
      <c r="S25" s="204"/>
      <c r="T25" s="205"/>
    </row>
    <row r="26" spans="3:20" ht="14.25" customHeight="1">
      <c r="C26" s="123">
        <f>IF('部員情報'!B12="","",'部員情報'!B12)</f>
      </c>
      <c r="D26" s="125">
        <f>IF('部員情報'!I12="","",'部員情報'!I12)</f>
      </c>
      <c r="E26" s="127">
        <f>IF('部員情報'!G12="","",'部員情報'!G12&amp;"　"&amp;'部員情報'!H12)</f>
      </c>
      <c r="F26" s="128"/>
      <c r="G26" s="128"/>
      <c r="H26" s="129"/>
      <c r="I26" s="125">
        <f>IF('部員情報'!J12="","",DATEDIF('部員情報'!J12,'基礎データ'!$F$25,"y"))</f>
      </c>
      <c r="J26" s="144">
        <f>IF('部員情報'!J12="","",'部員情報'!J12)</f>
      </c>
      <c r="K26" s="145"/>
      <c r="L26" s="123">
        <f>IF('部員情報'!B22="","",'部員情報'!B22)</f>
      </c>
      <c r="M26" s="125">
        <f>IF('部員情報'!I22="","",'部員情報'!I22)</f>
      </c>
      <c r="N26" s="127">
        <f>IF('部員情報'!G22="","",'部員情報'!G22&amp;"　"&amp;'部員情報'!H22)</f>
      </c>
      <c r="O26" s="128"/>
      <c r="P26" s="128"/>
      <c r="Q26" s="129"/>
      <c r="R26" s="125">
        <f>IF('部員情報'!J22="","",DATEDIF('部員情報'!J22,'基礎データ'!$F$25,"y"))</f>
      </c>
      <c r="S26" s="200">
        <f>IF('部員情報'!J22="","",'部員情報'!J22)</f>
      </c>
      <c r="T26" s="201"/>
    </row>
    <row r="27" spans="3:20" ht="21.75" customHeight="1">
      <c r="C27" s="124"/>
      <c r="D27" s="126"/>
      <c r="E27" s="141">
        <f>IF('部員情報'!E12="","",'部員情報'!E12&amp;"　"&amp;'部員情報'!F12)</f>
      </c>
      <c r="F27" s="142"/>
      <c r="G27" s="142"/>
      <c r="H27" s="143"/>
      <c r="I27" s="126"/>
      <c r="J27" s="135"/>
      <c r="K27" s="136"/>
      <c r="L27" s="124"/>
      <c r="M27" s="126"/>
      <c r="N27" s="141">
        <f>IF('部員情報'!E22="","",'部員情報'!E22&amp;"　"&amp;'部員情報'!F22)</f>
      </c>
      <c r="O27" s="142"/>
      <c r="P27" s="142"/>
      <c r="Q27" s="143"/>
      <c r="R27" s="126"/>
      <c r="S27" s="204"/>
      <c r="T27" s="205"/>
    </row>
    <row r="28" spans="3:20" ht="14.25" customHeight="1">
      <c r="C28" s="123">
        <f>IF('部員情報'!B13="","",'部員情報'!B13)</f>
      </c>
      <c r="D28" s="125">
        <f>IF('部員情報'!I13="","",'部員情報'!I13)</f>
      </c>
      <c r="E28" s="127">
        <f>IF('部員情報'!G13="","",'部員情報'!G13&amp;"　"&amp;'部員情報'!H13)</f>
      </c>
      <c r="F28" s="128"/>
      <c r="G28" s="128"/>
      <c r="H28" s="129"/>
      <c r="I28" s="125">
        <f>IF('部員情報'!J13="","",DATEDIF('部員情報'!J13,'基礎データ'!$F$25,"y"))</f>
      </c>
      <c r="J28" s="144">
        <f>IF('部員情報'!J13="","",'部員情報'!J13)</f>
      </c>
      <c r="K28" s="145"/>
      <c r="L28" s="123">
        <f>IF('部員情報'!B23="","",'部員情報'!B23)</f>
      </c>
      <c r="M28" s="125">
        <f>IF('部員情報'!I23="","",'部員情報'!I23)</f>
      </c>
      <c r="N28" s="127">
        <f>IF('部員情報'!G23="","",'部員情報'!G23&amp;"　"&amp;'部員情報'!H23)</f>
      </c>
      <c r="O28" s="128"/>
      <c r="P28" s="128"/>
      <c r="Q28" s="129"/>
      <c r="R28" s="125">
        <f>IF('部員情報'!J23="","",DATEDIF('部員情報'!J23,'基礎データ'!$F$25,"y"))</f>
      </c>
      <c r="S28" s="200">
        <f>IF('部員情報'!J23="","",'部員情報'!J23)</f>
      </c>
      <c r="T28" s="201"/>
    </row>
    <row r="29" spans="3:20" ht="21.75" customHeight="1" thickBot="1">
      <c r="C29" s="189"/>
      <c r="D29" s="149"/>
      <c r="E29" s="146">
        <f>IF('部員情報'!E13="","",'部員情報'!E13&amp;"　"&amp;'部員情報'!F13)</f>
      </c>
      <c r="F29" s="147"/>
      <c r="G29" s="147"/>
      <c r="H29" s="148"/>
      <c r="I29" s="149"/>
      <c r="J29" s="206"/>
      <c r="K29" s="207"/>
      <c r="L29" s="189"/>
      <c r="M29" s="149"/>
      <c r="N29" s="146">
        <f>IF('部員情報'!E23="","",'部員情報'!E23&amp;"　"&amp;'部員情報'!F23)</f>
      </c>
      <c r="O29" s="147"/>
      <c r="P29" s="147"/>
      <c r="Q29" s="148"/>
      <c r="R29" s="149"/>
      <c r="S29" s="202"/>
      <c r="T29" s="203"/>
    </row>
    <row r="30" spans="3:20" ht="14.25" customHeight="1">
      <c r="C30" s="199">
        <f>IF('部員情報'!B14="","",'部員情報'!B14)</f>
      </c>
      <c r="D30" s="177">
        <f>IF('部員情報'!I14="","",'部員情報'!I14)</f>
      </c>
      <c r="E30" s="192">
        <f>IF('部員情報'!G14="","",'部員情報'!G14&amp;"　"&amp;'部員情報'!H14)</f>
      </c>
      <c r="F30" s="193"/>
      <c r="G30" s="193"/>
      <c r="H30" s="194"/>
      <c r="I30" s="177">
        <f>IF('部員情報'!J14="","",DATEDIF('部員情報'!J14,'基礎データ'!$F$25,"y"))</f>
      </c>
      <c r="J30" s="208">
        <f>IF('部員情報'!J14="","",'部員情報'!J14)</f>
      </c>
      <c r="K30" s="209"/>
      <c r="L30" s="199">
        <f>IF('部員情報'!B24="","",'部員情報'!B24)</f>
      </c>
      <c r="M30" s="177">
        <f>IF('部員情報'!I24="","",'部員情報'!I24)</f>
      </c>
      <c r="N30" s="192">
        <f>IF('部員情報'!G24="","",'部員情報'!G24&amp;"　"&amp;'部員情報'!H24)</f>
      </c>
      <c r="O30" s="193"/>
      <c r="P30" s="193"/>
      <c r="Q30" s="194"/>
      <c r="R30" s="177">
        <f>IF('部員情報'!J24="","",DATEDIF('部員情報'!J24,'基礎データ'!$F$25,"y"))</f>
      </c>
      <c r="S30" s="210">
        <f>IF('部員情報'!J24="","",'部員情報'!J24)</f>
      </c>
      <c r="T30" s="211"/>
    </row>
    <row r="31" spans="3:20" ht="21.75" customHeight="1">
      <c r="C31" s="124"/>
      <c r="D31" s="126"/>
      <c r="E31" s="141">
        <f>IF('部員情報'!E14="","",'部員情報'!E14&amp;"　"&amp;'部員情報'!F14)</f>
      </c>
      <c r="F31" s="142"/>
      <c r="G31" s="142"/>
      <c r="H31" s="143"/>
      <c r="I31" s="126"/>
      <c r="J31" s="135"/>
      <c r="K31" s="136"/>
      <c r="L31" s="124"/>
      <c r="M31" s="126"/>
      <c r="N31" s="141">
        <f>IF('部員情報'!E24="","",'部員情報'!E24&amp;"　"&amp;'部員情報'!F24)</f>
      </c>
      <c r="O31" s="142"/>
      <c r="P31" s="142"/>
      <c r="Q31" s="143"/>
      <c r="R31" s="126"/>
      <c r="S31" s="204"/>
      <c r="T31" s="205"/>
    </row>
    <row r="32" spans="3:20" ht="14.25" customHeight="1">
      <c r="C32" s="198">
        <f>IF('部員情報'!B15="","",'部員情報'!B15)</f>
      </c>
      <c r="D32" s="140">
        <f>IF('部員情報'!I15="","",'部員情報'!I15)</f>
      </c>
      <c r="E32" s="137">
        <f>IF('部員情報'!G15="","",'部員情報'!G15&amp;"　"&amp;'部員情報'!H15)</f>
      </c>
      <c r="F32" s="138"/>
      <c r="G32" s="138"/>
      <c r="H32" s="139"/>
      <c r="I32" s="140">
        <f>IF('部員情報'!J15="","",DATEDIF('部員情報'!J15,'基礎データ'!$F$25,"y"))</f>
      </c>
      <c r="J32" s="133">
        <f>IF('部員情報'!J15="","",'部員情報'!J15)</f>
      </c>
      <c r="K32" s="134"/>
      <c r="L32" s="198">
        <f>IF('部員情報'!B25="","",'部員情報'!B25)</f>
      </c>
      <c r="M32" s="140">
        <f>IF('部員情報'!I25="","",'部員情報'!I25)</f>
      </c>
      <c r="N32" s="137">
        <f>IF('部員情報'!G25="","",'部員情報'!G25&amp;"　"&amp;'部員情報'!H25)</f>
      </c>
      <c r="O32" s="138"/>
      <c r="P32" s="138"/>
      <c r="Q32" s="139"/>
      <c r="R32" s="140">
        <f>IF('部員情報'!J25="","",DATEDIF('部員情報'!J25,'基礎データ'!$F$25,"y"))</f>
      </c>
      <c r="S32" s="212">
        <f>IF('部員情報'!J25="","",'部員情報'!J25)</f>
      </c>
      <c r="T32" s="213"/>
    </row>
    <row r="33" spans="3:20" ht="21.75" customHeight="1">
      <c r="C33" s="124"/>
      <c r="D33" s="126"/>
      <c r="E33" s="141">
        <f>IF('部員情報'!E15="","",'部員情報'!E15&amp;"　"&amp;'部員情報'!F15)</f>
      </c>
      <c r="F33" s="142"/>
      <c r="G33" s="142"/>
      <c r="H33" s="143"/>
      <c r="I33" s="126"/>
      <c r="J33" s="135"/>
      <c r="K33" s="136"/>
      <c r="L33" s="124"/>
      <c r="M33" s="126"/>
      <c r="N33" s="141">
        <f>IF('部員情報'!E25="","",'部員情報'!E25&amp;"　"&amp;'部員情報'!F25)</f>
      </c>
      <c r="O33" s="142"/>
      <c r="P33" s="142"/>
      <c r="Q33" s="143"/>
      <c r="R33" s="126"/>
      <c r="S33" s="204"/>
      <c r="T33" s="205"/>
    </row>
    <row r="34" spans="3:20" ht="14.25" customHeight="1">
      <c r="C34" s="123">
        <f>IF('部員情報'!B16="","",'部員情報'!B16)</f>
      </c>
      <c r="D34" s="125">
        <f>IF('部員情報'!I16="","",'部員情報'!I16)</f>
      </c>
      <c r="E34" s="127">
        <f>IF('部員情報'!G16="","",'部員情報'!G16&amp;"　"&amp;'部員情報'!H16)</f>
      </c>
      <c r="F34" s="128"/>
      <c r="G34" s="128"/>
      <c r="H34" s="129"/>
      <c r="I34" s="125">
        <f>IF('部員情報'!J16="","",DATEDIF('部員情報'!J16,'基礎データ'!$F$25,"y"))</f>
      </c>
      <c r="J34" s="144">
        <f>IF('部員情報'!J16="","",'部員情報'!J16)</f>
      </c>
      <c r="K34" s="145"/>
      <c r="L34" s="123">
        <f>IF('部員情報'!B26="","",'部員情報'!B26)</f>
      </c>
      <c r="M34" s="125">
        <f>IF('部員情報'!I26="","",'部員情報'!I26)</f>
      </c>
      <c r="N34" s="127">
        <f>IF('部員情報'!G26="","",'部員情報'!G26&amp;"　"&amp;'部員情報'!H26)</f>
      </c>
      <c r="O34" s="128"/>
      <c r="P34" s="128"/>
      <c r="Q34" s="129"/>
      <c r="R34" s="125">
        <f>IF('部員情報'!J26="","",DATEDIF('部員情報'!J26,'基礎データ'!$F$25,"y"))</f>
      </c>
      <c r="S34" s="200">
        <f>IF('部員情報'!J26="","",'部員情報'!J26)</f>
      </c>
      <c r="T34" s="201"/>
    </row>
    <row r="35" spans="3:20" ht="21.75" customHeight="1">
      <c r="C35" s="124"/>
      <c r="D35" s="126"/>
      <c r="E35" s="141">
        <f>IF('部員情報'!E16="","",'部員情報'!E16&amp;"　"&amp;'部員情報'!F16)</f>
      </c>
      <c r="F35" s="142"/>
      <c r="G35" s="142"/>
      <c r="H35" s="143"/>
      <c r="I35" s="126"/>
      <c r="J35" s="135"/>
      <c r="K35" s="136"/>
      <c r="L35" s="124"/>
      <c r="M35" s="126"/>
      <c r="N35" s="141">
        <f>IF('部員情報'!E26="","",'部員情報'!E26&amp;"　"&amp;'部員情報'!F26)</f>
      </c>
      <c r="O35" s="142"/>
      <c r="P35" s="142"/>
      <c r="Q35" s="143"/>
      <c r="R35" s="126"/>
      <c r="S35" s="204"/>
      <c r="T35" s="205"/>
    </row>
    <row r="36" spans="3:20" ht="14.25" customHeight="1">
      <c r="C36" s="123">
        <f>IF('部員情報'!B17="","",'部員情報'!B17)</f>
      </c>
      <c r="D36" s="125">
        <f>IF('部員情報'!I17="","",'部員情報'!I17)</f>
      </c>
      <c r="E36" s="127">
        <f>IF('部員情報'!G17="","",'部員情報'!G17&amp;"　"&amp;'部員情報'!H17)</f>
      </c>
      <c r="F36" s="128"/>
      <c r="G36" s="128"/>
      <c r="H36" s="129"/>
      <c r="I36" s="125">
        <f>IF('部員情報'!J17="","",DATEDIF('部員情報'!J17,'基礎データ'!$F$25,"y"))</f>
      </c>
      <c r="J36" s="144">
        <f>IF('部員情報'!J17="","",'部員情報'!J17)</f>
      </c>
      <c r="K36" s="145"/>
      <c r="L36" s="123">
        <f>IF('部員情報'!B27="","",'部員情報'!B27)</f>
      </c>
      <c r="M36" s="125">
        <f>IF('部員情報'!I27="","",'部員情報'!I27)</f>
      </c>
      <c r="N36" s="127">
        <f>IF('部員情報'!G27="","",'部員情報'!G27&amp;"　"&amp;'部員情報'!H27)</f>
      </c>
      <c r="O36" s="128"/>
      <c r="P36" s="128"/>
      <c r="Q36" s="129"/>
      <c r="R36" s="125">
        <f>IF('部員情報'!J27="","",DATEDIF('部員情報'!J27,'基礎データ'!$F$25,"y"))</f>
      </c>
      <c r="S36" s="200">
        <f>IF('部員情報'!J27="","",'部員情報'!J27)</f>
      </c>
      <c r="T36" s="201"/>
    </row>
    <row r="37" spans="3:20" ht="21.75" customHeight="1">
      <c r="C37" s="124"/>
      <c r="D37" s="126"/>
      <c r="E37" s="141">
        <f>IF('部員情報'!E17="","",'部員情報'!E17&amp;"　"&amp;'部員情報'!F17)</f>
      </c>
      <c r="F37" s="142"/>
      <c r="G37" s="142"/>
      <c r="H37" s="143"/>
      <c r="I37" s="126"/>
      <c r="J37" s="135"/>
      <c r="K37" s="136"/>
      <c r="L37" s="124"/>
      <c r="M37" s="126"/>
      <c r="N37" s="141">
        <f>IF('部員情報'!E27="","",'部員情報'!E27&amp;"　"&amp;'部員情報'!F27)</f>
      </c>
      <c r="O37" s="142"/>
      <c r="P37" s="142"/>
      <c r="Q37" s="143"/>
      <c r="R37" s="126"/>
      <c r="S37" s="204"/>
      <c r="T37" s="205"/>
    </row>
    <row r="38" spans="3:20" ht="14.25" customHeight="1">
      <c r="C38" s="123">
        <f>IF('部員情報'!B18="","",'部員情報'!B18)</f>
      </c>
      <c r="D38" s="125">
        <f>IF('部員情報'!I18="","",'部員情報'!I18)</f>
      </c>
      <c r="E38" s="127">
        <f>IF('部員情報'!G18="","",'部員情報'!G18&amp;"　"&amp;'部員情報'!H18)</f>
      </c>
      <c r="F38" s="128"/>
      <c r="G38" s="128"/>
      <c r="H38" s="129"/>
      <c r="I38" s="125">
        <f>IF('部員情報'!J18="","",DATEDIF('部員情報'!J18,'基礎データ'!$F$25,"y"))</f>
      </c>
      <c r="J38" s="144">
        <f>IF('部員情報'!J18="","",'部員情報'!J18)</f>
      </c>
      <c r="K38" s="145"/>
      <c r="L38" s="123">
        <f>IF('部員情報'!B28="","",'部員情報'!B28)</f>
      </c>
      <c r="M38" s="125">
        <f>IF('部員情報'!I28="","",'部員情報'!I28)</f>
      </c>
      <c r="N38" s="127">
        <f>IF('部員情報'!G28="","",'部員情報'!G28&amp;"　"&amp;'部員情報'!H28)</f>
      </c>
      <c r="O38" s="128"/>
      <c r="P38" s="128"/>
      <c r="Q38" s="129"/>
      <c r="R38" s="125">
        <f>IF('部員情報'!J28="","",DATEDIF('部員情報'!J28,'基礎データ'!$F$25,"y"))</f>
      </c>
      <c r="S38" s="200">
        <f>IF('部員情報'!J28="","",'部員情報'!J28)</f>
      </c>
      <c r="T38" s="201"/>
    </row>
    <row r="39" spans="3:20" ht="21.75" customHeight="1" thickBot="1">
      <c r="C39" s="189"/>
      <c r="D39" s="149"/>
      <c r="E39" s="146">
        <f>IF('部員情報'!E18="","",'部員情報'!E18&amp;"　"&amp;'部員情報'!F18)</f>
      </c>
      <c r="F39" s="147"/>
      <c r="G39" s="147"/>
      <c r="H39" s="148"/>
      <c r="I39" s="149"/>
      <c r="J39" s="206"/>
      <c r="K39" s="207"/>
      <c r="L39" s="189"/>
      <c r="M39" s="149"/>
      <c r="N39" s="146">
        <f>IF('部員情報'!E28="","",'部員情報'!E28&amp;"　"&amp;'部員情報'!F28)</f>
      </c>
      <c r="O39" s="147"/>
      <c r="P39" s="147"/>
      <c r="Q39" s="148"/>
      <c r="R39" s="149"/>
      <c r="S39" s="202"/>
      <c r="T39" s="203"/>
    </row>
    <row r="40" spans="16:18" ht="13.5">
      <c r="P40" t="s">
        <v>50</v>
      </c>
      <c r="R40" t="s">
        <v>64</v>
      </c>
    </row>
    <row r="41" spans="3:11" ht="14.25">
      <c r="C41" s="6" t="s">
        <v>26</v>
      </c>
      <c r="K41" t="s">
        <v>67</v>
      </c>
    </row>
    <row r="42" ht="14.25" thickBot="1"/>
    <row r="43" spans="3:20" ht="13.5">
      <c r="C43" s="214" t="s">
        <v>5</v>
      </c>
      <c r="D43" s="177" t="s">
        <v>7</v>
      </c>
      <c r="E43" s="168" t="s">
        <v>62</v>
      </c>
      <c r="F43" s="169"/>
      <c r="G43" s="169"/>
      <c r="H43" s="170"/>
      <c r="I43" s="177" t="s">
        <v>30</v>
      </c>
      <c r="J43" s="177" t="s">
        <v>0</v>
      </c>
      <c r="K43" s="177"/>
      <c r="L43" s="177" t="s">
        <v>5</v>
      </c>
      <c r="M43" s="177" t="s">
        <v>7</v>
      </c>
      <c r="N43" s="168" t="s">
        <v>62</v>
      </c>
      <c r="O43" s="169"/>
      <c r="P43" s="169"/>
      <c r="Q43" s="170"/>
      <c r="R43" s="177" t="s">
        <v>30</v>
      </c>
      <c r="S43" s="177" t="s">
        <v>0</v>
      </c>
      <c r="T43" s="216"/>
    </row>
    <row r="44" spans="3:20" ht="20.25" customHeight="1" thickBot="1">
      <c r="C44" s="215"/>
      <c r="D44" s="149"/>
      <c r="E44" s="149" t="s">
        <v>36</v>
      </c>
      <c r="F44" s="149"/>
      <c r="G44" s="149"/>
      <c r="H44" s="149"/>
      <c r="I44" s="149"/>
      <c r="J44" s="149"/>
      <c r="K44" s="149"/>
      <c r="L44" s="149"/>
      <c r="M44" s="149"/>
      <c r="N44" s="149" t="s">
        <v>36</v>
      </c>
      <c r="O44" s="149"/>
      <c r="P44" s="149"/>
      <c r="Q44" s="149"/>
      <c r="R44" s="149"/>
      <c r="S44" s="149"/>
      <c r="T44" s="217"/>
    </row>
    <row r="45" spans="3:20" ht="14.25" customHeight="1">
      <c r="C45" s="199">
        <f>IF('部員情報'!B29="","",'部員情報'!B29)</f>
      </c>
      <c r="D45" s="177">
        <f>IF('部員情報'!I29="","",'部員情報'!I29)</f>
      </c>
      <c r="E45" s="192">
        <f>IF('部員情報'!G29="","",'部員情報'!G29&amp;"　"&amp;'部員情報'!H29)</f>
      </c>
      <c r="F45" s="193"/>
      <c r="G45" s="193"/>
      <c r="H45" s="194"/>
      <c r="I45" s="177">
        <f>IF('部員情報'!J29="","",DATEDIF('部員情報'!J29,'基礎データ'!$F$25,"y"))</f>
      </c>
      <c r="J45" s="208">
        <f>IF('部員情報'!J29="","",'部員情報'!J29)</f>
      </c>
      <c r="K45" s="209"/>
      <c r="L45" s="199">
        <f>IF('部員情報'!B49="","",'部員情報'!B49)</f>
      </c>
      <c r="M45" s="177">
        <f>IF('部員情報'!I49="","",'部員情報'!I49)</f>
      </c>
      <c r="N45" s="192">
        <f>IF('部員情報'!G49="","",'部員情報'!G49&amp;"　"&amp;'部員情報'!H49)</f>
      </c>
      <c r="O45" s="193"/>
      <c r="P45" s="193"/>
      <c r="Q45" s="194"/>
      <c r="R45" s="177">
        <f>IF('部員情報'!J49="","",DATEDIF('部員情報'!J49,'基礎データ'!$F$25,"y"))</f>
      </c>
      <c r="S45" s="210">
        <f>IF('部員情報'!J49="","",'部員情報'!J49)</f>
      </c>
      <c r="T45" s="211"/>
    </row>
    <row r="46" spans="3:20" ht="21.75" customHeight="1">
      <c r="C46" s="124"/>
      <c r="D46" s="126"/>
      <c r="E46" s="141">
        <f>IF('部員情報'!E29="","",'部員情報'!E29&amp;"　"&amp;'部員情報'!F29)</f>
      </c>
      <c r="F46" s="142"/>
      <c r="G46" s="142"/>
      <c r="H46" s="143"/>
      <c r="I46" s="126"/>
      <c r="J46" s="135"/>
      <c r="K46" s="136"/>
      <c r="L46" s="124"/>
      <c r="M46" s="126"/>
      <c r="N46" s="141">
        <f>IF('部員情報'!E49="","",'部員情報'!E49&amp;"　"&amp;'部員情報'!F49)</f>
      </c>
      <c r="O46" s="142"/>
      <c r="P46" s="142"/>
      <c r="Q46" s="143"/>
      <c r="R46" s="126"/>
      <c r="S46" s="204"/>
      <c r="T46" s="205"/>
    </row>
    <row r="47" spans="3:20" ht="14.25" customHeight="1">
      <c r="C47" s="198">
        <f>IF('部員情報'!B30="","",'部員情報'!B30)</f>
      </c>
      <c r="D47" s="140">
        <f>IF('部員情報'!I30="","",'部員情報'!I30)</f>
      </c>
      <c r="E47" s="137">
        <f>IF('部員情報'!G30="","",'部員情報'!G30&amp;"　"&amp;'部員情報'!H30)</f>
      </c>
      <c r="F47" s="138"/>
      <c r="G47" s="138"/>
      <c r="H47" s="139"/>
      <c r="I47" s="140">
        <f>IF('部員情報'!J30="","",DATEDIF('部員情報'!J30,'基礎データ'!$F$25,"y"))</f>
      </c>
      <c r="J47" s="133">
        <f>IF('部員情報'!J30="","",'部員情報'!J30)</f>
      </c>
      <c r="K47" s="134"/>
      <c r="L47" s="198">
        <f>IF('部員情報'!B50="","",'部員情報'!B50)</f>
      </c>
      <c r="M47" s="140">
        <f>IF('部員情報'!I50="","",'部員情報'!I50)</f>
      </c>
      <c r="N47" s="137">
        <f>IF('部員情報'!G50="","",'部員情報'!G50&amp;"　"&amp;'部員情報'!H50)</f>
      </c>
      <c r="O47" s="138"/>
      <c r="P47" s="138"/>
      <c r="Q47" s="139"/>
      <c r="R47" s="140">
        <f>IF('部員情報'!J50="","",DATEDIF('部員情報'!J50,'基礎データ'!$F$25,"y"))</f>
      </c>
      <c r="S47" s="212">
        <f>IF('部員情報'!J50="","",'部員情報'!J50)</f>
      </c>
      <c r="T47" s="213"/>
    </row>
    <row r="48" spans="3:20" ht="21.75" customHeight="1">
      <c r="C48" s="124"/>
      <c r="D48" s="126"/>
      <c r="E48" s="141">
        <f>IF('部員情報'!E30="","",'部員情報'!E30&amp;"　"&amp;'部員情報'!F30)</f>
      </c>
      <c r="F48" s="142"/>
      <c r="G48" s="142"/>
      <c r="H48" s="143"/>
      <c r="I48" s="126"/>
      <c r="J48" s="135"/>
      <c r="K48" s="136"/>
      <c r="L48" s="124"/>
      <c r="M48" s="126"/>
      <c r="N48" s="141">
        <f>IF('部員情報'!E50="","",'部員情報'!E50&amp;"　"&amp;'部員情報'!F50)</f>
      </c>
      <c r="O48" s="142"/>
      <c r="P48" s="142"/>
      <c r="Q48" s="143"/>
      <c r="R48" s="126"/>
      <c r="S48" s="204"/>
      <c r="T48" s="205"/>
    </row>
    <row r="49" spans="3:20" ht="14.25" customHeight="1">
      <c r="C49" s="123">
        <f>IF('部員情報'!B31="","",'部員情報'!B31)</f>
      </c>
      <c r="D49" s="125">
        <f>IF('部員情報'!I31="","",'部員情報'!I31)</f>
      </c>
      <c r="E49" s="137">
        <f>IF('部員情報'!G31="","",'部員情報'!G31&amp;"　"&amp;'部員情報'!H31)</f>
      </c>
      <c r="F49" s="138"/>
      <c r="G49" s="138"/>
      <c r="H49" s="139"/>
      <c r="I49" s="125">
        <f>IF('部員情報'!J31="","",DATEDIF('部員情報'!J31,'基礎データ'!$F$25,"y"))</f>
      </c>
      <c r="J49" s="144">
        <f>IF('部員情報'!J31="","",'部員情報'!J31)</f>
      </c>
      <c r="K49" s="145"/>
      <c r="L49" s="123">
        <f>IF('部員情報'!B51="","",'部員情報'!B51)</f>
      </c>
      <c r="M49" s="125">
        <f>IF('部員情報'!I51="","",'部員情報'!I51)</f>
      </c>
      <c r="N49" s="127">
        <f>IF('部員情報'!G51="","",'部員情報'!G51&amp;"　"&amp;'部員情報'!H51)</f>
      </c>
      <c r="O49" s="128"/>
      <c r="P49" s="128"/>
      <c r="Q49" s="129"/>
      <c r="R49" s="125">
        <f>IF('部員情報'!J51="","",DATEDIF('部員情報'!J51,'基礎データ'!$F$25,"y"))</f>
      </c>
      <c r="S49" s="200">
        <f>IF('部員情報'!J51="","",'部員情報'!J51)</f>
      </c>
      <c r="T49" s="201"/>
    </row>
    <row r="50" spans="3:20" ht="21.75" customHeight="1">
      <c r="C50" s="124"/>
      <c r="D50" s="126"/>
      <c r="E50" s="141">
        <f>IF('部員情報'!E31="","",'部員情報'!E31&amp;"　"&amp;'部員情報'!F31)</f>
      </c>
      <c r="F50" s="142"/>
      <c r="G50" s="142"/>
      <c r="H50" s="143"/>
      <c r="I50" s="126"/>
      <c r="J50" s="135"/>
      <c r="K50" s="136"/>
      <c r="L50" s="124"/>
      <c r="M50" s="126"/>
      <c r="N50" s="141">
        <f>IF('部員情報'!E51="","",'部員情報'!E51&amp;"　"&amp;'部員情報'!F51)</f>
      </c>
      <c r="O50" s="142"/>
      <c r="P50" s="142"/>
      <c r="Q50" s="143"/>
      <c r="R50" s="126"/>
      <c r="S50" s="204"/>
      <c r="T50" s="205"/>
    </row>
    <row r="51" spans="3:20" ht="14.25" customHeight="1">
      <c r="C51" s="123">
        <f>IF('部員情報'!B32="","",'部員情報'!B32)</f>
      </c>
      <c r="D51" s="125">
        <f>IF('部員情報'!I32="","",'部員情報'!I32)</f>
      </c>
      <c r="E51" s="127">
        <f>IF('部員情報'!G32="","",'部員情報'!G32&amp;"　"&amp;'部員情報'!H32)</f>
      </c>
      <c r="F51" s="128"/>
      <c r="G51" s="128"/>
      <c r="H51" s="129"/>
      <c r="I51" s="125">
        <f>IF('部員情報'!J32="","",DATEDIF('部員情報'!J32,'基礎データ'!$F$25,"y"))</f>
      </c>
      <c r="J51" s="144">
        <f>IF('部員情報'!J32="","",'部員情報'!J32)</f>
      </c>
      <c r="K51" s="145"/>
      <c r="L51" s="123">
        <f>IF('部員情報'!B52="","",'部員情報'!B52)</f>
      </c>
      <c r="M51" s="125">
        <f>IF('部員情報'!I52="","",'部員情報'!I52)</f>
      </c>
      <c r="N51" s="127">
        <f>IF('部員情報'!G52="","",'部員情報'!G52&amp;"　"&amp;'部員情報'!H52)</f>
      </c>
      <c r="O51" s="128"/>
      <c r="P51" s="128"/>
      <c r="Q51" s="129"/>
      <c r="R51" s="125">
        <f>IF('部員情報'!J52="","",DATEDIF('部員情報'!J52,'基礎データ'!$F$25,"y"))</f>
      </c>
      <c r="S51" s="200">
        <f>IF('部員情報'!J52="","",'部員情報'!J52)</f>
      </c>
      <c r="T51" s="201"/>
    </row>
    <row r="52" spans="3:20" ht="21.75" customHeight="1">
      <c r="C52" s="124"/>
      <c r="D52" s="126"/>
      <c r="E52" s="141">
        <f>IF('部員情報'!E32="","",'部員情報'!E32&amp;"　"&amp;'部員情報'!F32)</f>
      </c>
      <c r="F52" s="142"/>
      <c r="G52" s="142"/>
      <c r="H52" s="143"/>
      <c r="I52" s="126"/>
      <c r="J52" s="135"/>
      <c r="K52" s="136"/>
      <c r="L52" s="124"/>
      <c r="M52" s="126"/>
      <c r="N52" s="141">
        <f>IF('部員情報'!E52="","",'部員情報'!E52&amp;"　"&amp;'部員情報'!F52)</f>
      </c>
      <c r="O52" s="142"/>
      <c r="P52" s="142"/>
      <c r="Q52" s="143"/>
      <c r="R52" s="126"/>
      <c r="S52" s="204"/>
      <c r="T52" s="205"/>
    </row>
    <row r="53" spans="3:20" ht="14.25" customHeight="1">
      <c r="C53" s="123">
        <f>IF('部員情報'!B33="","",'部員情報'!B33)</f>
      </c>
      <c r="D53" s="125">
        <f>IF('部員情報'!I33="","",'部員情報'!I33)</f>
      </c>
      <c r="E53" s="127">
        <f>IF('部員情報'!G33="","",'部員情報'!G33&amp;"　"&amp;'部員情報'!H33)</f>
      </c>
      <c r="F53" s="128"/>
      <c r="G53" s="128"/>
      <c r="H53" s="129"/>
      <c r="I53" s="125">
        <f>IF('部員情報'!J33="","",DATEDIF('部員情報'!J33,'基礎データ'!$F$25,"y"))</f>
      </c>
      <c r="J53" s="144">
        <f>IF('部員情報'!J33="","",'部員情報'!J33)</f>
      </c>
      <c r="K53" s="145"/>
      <c r="L53" s="123">
        <f>IF('部員情報'!B53="","",'部員情報'!B53)</f>
      </c>
      <c r="M53" s="125">
        <f>IF('部員情報'!I53="","",'部員情報'!I53)</f>
      </c>
      <c r="N53" s="127">
        <f>IF('部員情報'!G53="","",'部員情報'!G53&amp;"　"&amp;'部員情報'!H53)</f>
      </c>
      <c r="O53" s="128"/>
      <c r="P53" s="128"/>
      <c r="Q53" s="129"/>
      <c r="R53" s="125">
        <f>IF('部員情報'!J53="","",DATEDIF('部員情報'!J53,'基礎データ'!$F$25,"y"))</f>
      </c>
      <c r="S53" s="200">
        <f>IF('部員情報'!J53="","",'部員情報'!J53)</f>
      </c>
      <c r="T53" s="201"/>
    </row>
    <row r="54" spans="3:20" ht="21.75" customHeight="1" thickBot="1">
      <c r="C54" s="189"/>
      <c r="D54" s="149"/>
      <c r="E54" s="146">
        <f>IF('部員情報'!E33="","",'部員情報'!E33&amp;"　"&amp;'部員情報'!F33)</f>
      </c>
      <c r="F54" s="147"/>
      <c r="G54" s="147"/>
      <c r="H54" s="148"/>
      <c r="I54" s="149"/>
      <c r="J54" s="206"/>
      <c r="K54" s="207"/>
      <c r="L54" s="189"/>
      <c r="M54" s="149"/>
      <c r="N54" s="146">
        <f>IF('部員情報'!E53="","",'部員情報'!E53&amp;"　"&amp;'部員情報'!F53)</f>
      </c>
      <c r="O54" s="147"/>
      <c r="P54" s="147"/>
      <c r="Q54" s="148"/>
      <c r="R54" s="149"/>
      <c r="S54" s="202"/>
      <c r="T54" s="203"/>
    </row>
    <row r="55" spans="3:20" ht="14.25" customHeight="1">
      <c r="C55" s="199">
        <f>IF('部員情報'!B34="","",'部員情報'!B34)</f>
      </c>
      <c r="D55" s="177">
        <f>IF('部員情報'!I34="","",'部員情報'!I34)</f>
      </c>
      <c r="E55" s="192">
        <f>IF('部員情報'!G34="","",'部員情報'!G34&amp;"　"&amp;'部員情報'!H34)</f>
      </c>
      <c r="F55" s="193"/>
      <c r="G55" s="193"/>
      <c r="H55" s="194"/>
      <c r="I55" s="177">
        <f>IF('部員情報'!J34="","",DATEDIF('部員情報'!J34,'基礎データ'!$F$25,"y"))</f>
      </c>
      <c r="J55" s="208">
        <f>IF('部員情報'!J34="","",'部員情報'!J34)</f>
      </c>
      <c r="K55" s="209"/>
      <c r="L55" s="199">
        <f>IF('部員情報'!B54="","",'部員情報'!B54)</f>
      </c>
      <c r="M55" s="177">
        <f>IF('部員情報'!I54="","",'部員情報'!I54)</f>
      </c>
      <c r="N55" s="192">
        <f>IF('部員情報'!G54="","",'部員情報'!G54&amp;"　"&amp;'部員情報'!H54)</f>
      </c>
      <c r="O55" s="193"/>
      <c r="P55" s="193"/>
      <c r="Q55" s="194"/>
      <c r="R55" s="177">
        <f>IF('部員情報'!J54="","",DATEDIF('部員情報'!J54,'基礎データ'!$F$25,"y"))</f>
      </c>
      <c r="S55" s="210">
        <f>IF('部員情報'!J54="","",'部員情報'!J54)</f>
      </c>
      <c r="T55" s="211"/>
    </row>
    <row r="56" spans="3:20" ht="21.75" customHeight="1">
      <c r="C56" s="124"/>
      <c r="D56" s="126"/>
      <c r="E56" s="141">
        <f>IF('部員情報'!E34="","",'部員情報'!E34&amp;"　"&amp;'部員情報'!F34)</f>
      </c>
      <c r="F56" s="142"/>
      <c r="G56" s="142"/>
      <c r="H56" s="143"/>
      <c r="I56" s="126"/>
      <c r="J56" s="135"/>
      <c r="K56" s="136"/>
      <c r="L56" s="124"/>
      <c r="M56" s="126"/>
      <c r="N56" s="141">
        <f>IF('部員情報'!E54="","",'部員情報'!E54&amp;"　"&amp;'部員情報'!F54)</f>
      </c>
      <c r="O56" s="142"/>
      <c r="P56" s="142"/>
      <c r="Q56" s="143"/>
      <c r="R56" s="126"/>
      <c r="S56" s="204"/>
      <c r="T56" s="205"/>
    </row>
    <row r="57" spans="3:20" ht="14.25" customHeight="1">
      <c r="C57" s="198">
        <f>IF('部員情報'!B35="","",'部員情報'!B35)</f>
      </c>
      <c r="D57" s="140">
        <f>IF('部員情報'!I35="","",'部員情報'!I35)</f>
      </c>
      <c r="E57" s="137">
        <f>IF('部員情報'!G35="","",'部員情報'!G35&amp;"　"&amp;'部員情報'!H35)</f>
      </c>
      <c r="F57" s="138"/>
      <c r="G57" s="138"/>
      <c r="H57" s="139"/>
      <c r="I57" s="140">
        <f>IF('部員情報'!J35="","",DATEDIF('部員情報'!J35,'基礎データ'!$F$25,"y"))</f>
      </c>
      <c r="J57" s="133">
        <f>IF('部員情報'!J35="","",'部員情報'!J35)</f>
      </c>
      <c r="K57" s="134"/>
      <c r="L57" s="198">
        <f>IF('部員情報'!B55="","",'部員情報'!B55)</f>
      </c>
      <c r="M57" s="140">
        <f>IF('部員情報'!I55="","",'部員情報'!I55)</f>
      </c>
      <c r="N57" s="137">
        <f>IF('部員情報'!G55="","",'部員情報'!G55&amp;"　"&amp;'部員情報'!H55)</f>
      </c>
      <c r="O57" s="138"/>
      <c r="P57" s="138"/>
      <c r="Q57" s="139"/>
      <c r="R57" s="140">
        <f>IF('部員情報'!J55="","",DATEDIF('部員情報'!J55,'基礎データ'!$F$25,"y"))</f>
      </c>
      <c r="S57" s="212">
        <f>IF('部員情報'!J55="","",'部員情報'!J55)</f>
      </c>
      <c r="T57" s="213"/>
    </row>
    <row r="58" spans="3:20" ht="21.75" customHeight="1">
      <c r="C58" s="124"/>
      <c r="D58" s="126"/>
      <c r="E58" s="141">
        <f>IF('部員情報'!E35="","",'部員情報'!E35&amp;"　"&amp;'部員情報'!F35)</f>
      </c>
      <c r="F58" s="142"/>
      <c r="G58" s="142"/>
      <c r="H58" s="143"/>
      <c r="I58" s="126"/>
      <c r="J58" s="135"/>
      <c r="K58" s="136"/>
      <c r="L58" s="124"/>
      <c r="M58" s="126"/>
      <c r="N58" s="141">
        <f>IF('部員情報'!E55="","",'部員情報'!E55&amp;"　"&amp;'部員情報'!F55)</f>
      </c>
      <c r="O58" s="142"/>
      <c r="P58" s="142"/>
      <c r="Q58" s="143"/>
      <c r="R58" s="126"/>
      <c r="S58" s="204"/>
      <c r="T58" s="205"/>
    </row>
    <row r="59" spans="3:20" ht="14.25" customHeight="1">
      <c r="C59" s="123">
        <f>IF('部員情報'!B36="","",'部員情報'!B36)</f>
      </c>
      <c r="D59" s="125">
        <f>IF('部員情報'!I36="","",'部員情報'!I36)</f>
      </c>
      <c r="E59" s="127">
        <f>IF('部員情報'!G36="","",'部員情報'!G36&amp;"　"&amp;'部員情報'!H36)</f>
      </c>
      <c r="F59" s="128"/>
      <c r="G59" s="128"/>
      <c r="H59" s="129"/>
      <c r="I59" s="125">
        <f>IF('部員情報'!J36="","",DATEDIF('部員情報'!J36,'基礎データ'!$F$25,"y"))</f>
      </c>
      <c r="J59" s="144">
        <f>IF('部員情報'!J36="","",'部員情報'!J36)</f>
      </c>
      <c r="K59" s="145"/>
      <c r="L59" s="123">
        <f>IF('部員情報'!B56="","",'部員情報'!B56)</f>
      </c>
      <c r="M59" s="125">
        <f>IF('部員情報'!I56="","",'部員情報'!I56)</f>
      </c>
      <c r="N59" s="127">
        <f>IF('部員情報'!G56="","",'部員情報'!G56&amp;"　"&amp;'部員情報'!H56)</f>
      </c>
      <c r="O59" s="128"/>
      <c r="P59" s="128"/>
      <c r="Q59" s="129"/>
      <c r="R59" s="125">
        <f>IF('部員情報'!J56="","",DATEDIF('部員情報'!J56,'基礎データ'!$F$25,"y"))</f>
      </c>
      <c r="S59" s="200">
        <f>IF('部員情報'!J56="","",'部員情報'!J56)</f>
      </c>
      <c r="T59" s="201"/>
    </row>
    <row r="60" spans="3:20" ht="21.75" customHeight="1">
      <c r="C60" s="124"/>
      <c r="D60" s="126"/>
      <c r="E60" s="141">
        <f>IF('部員情報'!E36="","",'部員情報'!E36&amp;"　"&amp;'部員情報'!F36)</f>
      </c>
      <c r="F60" s="142"/>
      <c r="G60" s="142"/>
      <c r="H60" s="143"/>
      <c r="I60" s="126"/>
      <c r="J60" s="135"/>
      <c r="K60" s="136"/>
      <c r="L60" s="124"/>
      <c r="M60" s="126"/>
      <c r="N60" s="141">
        <f>IF('部員情報'!E56="","",'部員情報'!E56&amp;"　"&amp;'部員情報'!F56)</f>
      </c>
      <c r="O60" s="142"/>
      <c r="P60" s="142"/>
      <c r="Q60" s="143"/>
      <c r="R60" s="126"/>
      <c r="S60" s="204"/>
      <c r="T60" s="205"/>
    </row>
    <row r="61" spans="3:20" ht="14.25" customHeight="1">
      <c r="C61" s="123">
        <f>IF('部員情報'!B37="","",'部員情報'!B37)</f>
      </c>
      <c r="D61" s="125">
        <f>IF('部員情報'!I37="","",'部員情報'!I37)</f>
      </c>
      <c r="E61" s="127">
        <f>IF('部員情報'!G37="","",'部員情報'!G37&amp;"　"&amp;'部員情報'!H37)</f>
      </c>
      <c r="F61" s="128"/>
      <c r="G61" s="128"/>
      <c r="H61" s="129"/>
      <c r="I61" s="125">
        <f>IF('部員情報'!J37="","",DATEDIF('部員情報'!J37,'基礎データ'!$F$25,"y"))</f>
      </c>
      <c r="J61" s="144">
        <f>IF('部員情報'!J37="","",'部員情報'!J37)</f>
      </c>
      <c r="K61" s="145"/>
      <c r="L61" s="123">
        <f>IF('部員情報'!B57="","",'部員情報'!B57)</f>
      </c>
      <c r="M61" s="125">
        <f>IF('部員情報'!I57="","",'部員情報'!I57)</f>
      </c>
      <c r="N61" s="127">
        <f>IF('部員情報'!G57="","",'部員情報'!G57&amp;"　"&amp;'部員情報'!H57)</f>
      </c>
      <c r="O61" s="128"/>
      <c r="P61" s="128"/>
      <c r="Q61" s="129"/>
      <c r="R61" s="125">
        <f>IF('部員情報'!J57="","",DATEDIF('部員情報'!J57,'基礎データ'!$F$25,"y"))</f>
      </c>
      <c r="S61" s="200">
        <f>IF('部員情報'!J57="","",'部員情報'!J57)</f>
      </c>
      <c r="T61" s="201"/>
    </row>
    <row r="62" spans="3:20" ht="21.75" customHeight="1">
      <c r="C62" s="124"/>
      <c r="D62" s="126"/>
      <c r="E62" s="141">
        <f>IF('部員情報'!E37="","",'部員情報'!E37&amp;"　"&amp;'部員情報'!F37)</f>
      </c>
      <c r="F62" s="142"/>
      <c r="G62" s="142"/>
      <c r="H62" s="143"/>
      <c r="I62" s="126"/>
      <c r="J62" s="135"/>
      <c r="K62" s="136"/>
      <c r="L62" s="124"/>
      <c r="M62" s="126"/>
      <c r="N62" s="141">
        <f>IF('部員情報'!E57="","",'部員情報'!E57&amp;"　"&amp;'部員情報'!F57)</f>
      </c>
      <c r="O62" s="142"/>
      <c r="P62" s="142"/>
      <c r="Q62" s="143"/>
      <c r="R62" s="126"/>
      <c r="S62" s="204"/>
      <c r="T62" s="205"/>
    </row>
    <row r="63" spans="3:20" ht="14.25" customHeight="1">
      <c r="C63" s="123">
        <f>IF('部員情報'!B38="","",'部員情報'!B38)</f>
      </c>
      <c r="D63" s="125">
        <f>IF('部員情報'!I38="","",'部員情報'!I38)</f>
      </c>
      <c r="E63" s="127">
        <f>IF('部員情報'!G38="","",'部員情報'!G38&amp;"　"&amp;'部員情報'!H38)</f>
      </c>
      <c r="F63" s="128"/>
      <c r="G63" s="128"/>
      <c r="H63" s="129"/>
      <c r="I63" s="125">
        <f>IF('部員情報'!J38="","",DATEDIF('部員情報'!J38,'基礎データ'!$F$25,"y"))</f>
      </c>
      <c r="J63" s="144">
        <f>IF('部員情報'!J38="","",'部員情報'!J38)</f>
      </c>
      <c r="K63" s="145"/>
      <c r="L63" s="123">
        <f>IF('部員情報'!B58="","",'部員情報'!B58)</f>
      </c>
      <c r="M63" s="125">
        <f>IF('部員情報'!I58="","",'部員情報'!I58)</f>
      </c>
      <c r="N63" s="127">
        <f>IF('部員情報'!G58="","",'部員情報'!G58&amp;"　"&amp;'部員情報'!H58)</f>
      </c>
      <c r="O63" s="128"/>
      <c r="P63" s="128"/>
      <c r="Q63" s="129"/>
      <c r="R63" s="125">
        <f>IF('部員情報'!J58="","",DATEDIF('部員情報'!J58,'基礎データ'!$F$25,"y"))</f>
      </c>
      <c r="S63" s="200">
        <f>IF('部員情報'!J58="","",'部員情報'!J58)</f>
      </c>
      <c r="T63" s="201"/>
    </row>
    <row r="64" spans="3:20" ht="21.75" customHeight="1" thickBot="1">
      <c r="C64" s="189"/>
      <c r="D64" s="149"/>
      <c r="E64" s="146">
        <f>IF('部員情報'!E38="","",'部員情報'!E38&amp;"　"&amp;'部員情報'!F38)</f>
      </c>
      <c r="F64" s="147"/>
      <c r="G64" s="147"/>
      <c r="H64" s="148"/>
      <c r="I64" s="149"/>
      <c r="J64" s="206"/>
      <c r="K64" s="207"/>
      <c r="L64" s="189"/>
      <c r="M64" s="149"/>
      <c r="N64" s="146">
        <f>IF('部員情報'!E58="","",'部員情報'!E58&amp;"　"&amp;'部員情報'!F58)</f>
      </c>
      <c r="O64" s="147"/>
      <c r="P64" s="147"/>
      <c r="Q64" s="148"/>
      <c r="R64" s="149"/>
      <c r="S64" s="202"/>
      <c r="T64" s="203"/>
    </row>
    <row r="65" spans="3:20" ht="14.25" customHeight="1">
      <c r="C65" s="199">
        <f>IF('部員情報'!B39="","",'部員情報'!B39)</f>
      </c>
      <c r="D65" s="177">
        <f>IF('部員情報'!I39="","",'部員情報'!I39)</f>
      </c>
      <c r="E65" s="192">
        <f>IF('部員情報'!G39="","",'部員情報'!G39&amp;"　"&amp;'部員情報'!H39)</f>
      </c>
      <c r="F65" s="193"/>
      <c r="G65" s="193"/>
      <c r="H65" s="194"/>
      <c r="I65" s="177">
        <f>IF('部員情報'!J39="","",DATEDIF('部員情報'!J39,'基礎データ'!$F$25,"y"))</f>
      </c>
      <c r="J65" s="208">
        <f>IF('部員情報'!J39="","",'部員情報'!J39)</f>
      </c>
      <c r="K65" s="209"/>
      <c r="L65" s="199">
        <f>IF('部員情報'!B59="","",'部員情報'!B59)</f>
      </c>
      <c r="M65" s="177">
        <f>IF('部員情報'!I59="","",'部員情報'!I59)</f>
      </c>
      <c r="N65" s="192">
        <f>IF('部員情報'!G59="","",'部員情報'!G59&amp;"　"&amp;'部員情報'!H59)</f>
      </c>
      <c r="O65" s="193"/>
      <c r="P65" s="193"/>
      <c r="Q65" s="194"/>
      <c r="R65" s="177">
        <f>IF('部員情報'!J59="","",DATEDIF('部員情報'!J59,'基礎データ'!$F$25,"y"))</f>
      </c>
      <c r="S65" s="210">
        <f>IF('部員情報'!J59="","",'部員情報'!J59)</f>
      </c>
      <c r="T65" s="211"/>
    </row>
    <row r="66" spans="3:20" ht="21.75" customHeight="1">
      <c r="C66" s="124"/>
      <c r="D66" s="126"/>
      <c r="E66" s="141">
        <f>IF('部員情報'!E39="","",'部員情報'!E39&amp;"　"&amp;'部員情報'!F39)</f>
      </c>
      <c r="F66" s="142"/>
      <c r="G66" s="142"/>
      <c r="H66" s="143"/>
      <c r="I66" s="126"/>
      <c r="J66" s="135"/>
      <c r="K66" s="136"/>
      <c r="L66" s="124"/>
      <c r="M66" s="126"/>
      <c r="N66" s="141">
        <f>IF('部員情報'!E59="","",'部員情報'!E59&amp;"　"&amp;'部員情報'!F59)</f>
      </c>
      <c r="O66" s="142"/>
      <c r="P66" s="142"/>
      <c r="Q66" s="143"/>
      <c r="R66" s="126"/>
      <c r="S66" s="204"/>
      <c r="T66" s="205"/>
    </row>
    <row r="67" spans="3:20" ht="14.25" customHeight="1">
      <c r="C67" s="198">
        <f>IF('部員情報'!B40="","",'部員情報'!B40)</f>
      </c>
      <c r="D67" s="140">
        <f>IF('部員情報'!I40="","",'部員情報'!I40)</f>
      </c>
      <c r="E67" s="137">
        <f>IF('部員情報'!G40="","",'部員情報'!G40&amp;"　"&amp;'部員情報'!H40)</f>
      </c>
      <c r="F67" s="138"/>
      <c r="G67" s="138"/>
      <c r="H67" s="139"/>
      <c r="I67" s="140">
        <f>IF('部員情報'!J40="","",DATEDIF('部員情報'!J40,'基礎データ'!$F$25,"y"))</f>
      </c>
      <c r="J67" s="133">
        <f>IF('部員情報'!J40="","",'部員情報'!J40)</f>
      </c>
      <c r="K67" s="134"/>
      <c r="L67" s="198">
        <f>IF('部員情報'!B60="","",'部員情報'!B60)</f>
      </c>
      <c r="M67" s="140">
        <f>IF('部員情報'!I60="","",'部員情報'!I60)</f>
      </c>
      <c r="N67" s="137">
        <f>IF('部員情報'!G60="","",'部員情報'!G60&amp;"　"&amp;'部員情報'!H60)</f>
      </c>
      <c r="O67" s="138"/>
      <c r="P67" s="138"/>
      <c r="Q67" s="139"/>
      <c r="R67" s="140">
        <f>IF('部員情報'!J60="","",DATEDIF('部員情報'!J60,'基礎データ'!$F$25,"y"))</f>
      </c>
      <c r="S67" s="212">
        <f>IF('部員情報'!J60="","",'部員情報'!J60)</f>
      </c>
      <c r="T67" s="213"/>
    </row>
    <row r="68" spans="3:20" ht="21.75" customHeight="1">
      <c r="C68" s="124"/>
      <c r="D68" s="126"/>
      <c r="E68" s="141">
        <f>IF('部員情報'!E40="","",'部員情報'!E40&amp;"　"&amp;'部員情報'!F40)</f>
      </c>
      <c r="F68" s="142"/>
      <c r="G68" s="142"/>
      <c r="H68" s="143"/>
      <c r="I68" s="126"/>
      <c r="J68" s="135"/>
      <c r="K68" s="136"/>
      <c r="L68" s="124"/>
      <c r="M68" s="126"/>
      <c r="N68" s="141">
        <f>IF('部員情報'!E60="","",'部員情報'!E60&amp;"　"&amp;'部員情報'!F60)</f>
      </c>
      <c r="O68" s="142"/>
      <c r="P68" s="142"/>
      <c r="Q68" s="143"/>
      <c r="R68" s="126"/>
      <c r="S68" s="204"/>
      <c r="T68" s="205"/>
    </row>
    <row r="69" spans="3:20" ht="14.25" customHeight="1">
      <c r="C69" s="123">
        <f>IF('部員情報'!B41="","",'部員情報'!B41)</f>
      </c>
      <c r="D69" s="125">
        <f>IF('部員情報'!I41="","",'部員情報'!I41)</f>
      </c>
      <c r="E69" s="127">
        <f>IF('部員情報'!G41="","",'部員情報'!G41&amp;"　"&amp;'部員情報'!H41)</f>
      </c>
      <c r="F69" s="128"/>
      <c r="G69" s="128"/>
      <c r="H69" s="129"/>
      <c r="I69" s="125">
        <f>IF('部員情報'!J41="","",DATEDIF('部員情報'!J41,'基礎データ'!$F$25,"y"))</f>
      </c>
      <c r="J69" s="144">
        <f>IF('部員情報'!J41="","",'部員情報'!J41)</f>
      </c>
      <c r="K69" s="145"/>
      <c r="L69" s="123">
        <f>IF('部員情報'!B61="","",'部員情報'!B61)</f>
      </c>
      <c r="M69" s="125">
        <f>IF('部員情報'!I61="","",'部員情報'!I61)</f>
      </c>
      <c r="N69" s="127">
        <f>IF('部員情報'!G61="","",'部員情報'!G61&amp;"　"&amp;'部員情報'!H61)</f>
      </c>
      <c r="O69" s="128"/>
      <c r="P69" s="128"/>
      <c r="Q69" s="129"/>
      <c r="R69" s="125">
        <f>IF('部員情報'!J61="","",DATEDIF('部員情報'!J61,'基礎データ'!$F$25,"y"))</f>
      </c>
      <c r="S69" s="200">
        <f>IF('部員情報'!J61="","",'部員情報'!J61)</f>
      </c>
      <c r="T69" s="201"/>
    </row>
    <row r="70" spans="3:20" ht="21.75" customHeight="1">
      <c r="C70" s="124"/>
      <c r="D70" s="126"/>
      <c r="E70" s="141">
        <f>IF('部員情報'!E41="","",'部員情報'!E41&amp;"　"&amp;'部員情報'!F41)</f>
      </c>
      <c r="F70" s="142"/>
      <c r="G70" s="142"/>
      <c r="H70" s="143"/>
      <c r="I70" s="126"/>
      <c r="J70" s="135"/>
      <c r="K70" s="136"/>
      <c r="L70" s="124"/>
      <c r="M70" s="126"/>
      <c r="N70" s="141">
        <f>IF('部員情報'!E61="","",'部員情報'!E61&amp;"　"&amp;'部員情報'!F61)</f>
      </c>
      <c r="O70" s="142"/>
      <c r="P70" s="142"/>
      <c r="Q70" s="143"/>
      <c r="R70" s="126"/>
      <c r="S70" s="204"/>
      <c r="T70" s="205"/>
    </row>
    <row r="71" spans="3:20" ht="14.25" customHeight="1">
      <c r="C71" s="123">
        <f>IF('部員情報'!B42="","",'部員情報'!B42)</f>
      </c>
      <c r="D71" s="125">
        <f>IF('部員情報'!I42="","",'部員情報'!I42)</f>
      </c>
      <c r="E71" s="127">
        <f>IF('部員情報'!G42="","",'部員情報'!G42&amp;"　"&amp;'部員情報'!H42)</f>
      </c>
      <c r="F71" s="128"/>
      <c r="G71" s="128"/>
      <c r="H71" s="129"/>
      <c r="I71" s="125">
        <f>IF('部員情報'!J42="","",DATEDIF('部員情報'!J42,'基礎データ'!$F$25,"y"))</f>
      </c>
      <c r="J71" s="144">
        <f>IF('部員情報'!J42="","",'部員情報'!J42)</f>
      </c>
      <c r="K71" s="145"/>
      <c r="L71" s="123">
        <f>IF('部員情報'!B62="","",'部員情報'!B62)</f>
      </c>
      <c r="M71" s="125">
        <f>IF('部員情報'!I62="","",'部員情報'!I62)</f>
      </c>
      <c r="N71" s="127">
        <f>IF('部員情報'!G62="","",'部員情報'!G62&amp;"　"&amp;'部員情報'!H62)</f>
      </c>
      <c r="O71" s="128"/>
      <c r="P71" s="128"/>
      <c r="Q71" s="129"/>
      <c r="R71" s="125">
        <f>IF('部員情報'!J62="","",DATEDIF('部員情報'!J62,'基礎データ'!$F$25,"y"))</f>
      </c>
      <c r="S71" s="200">
        <f>IF('部員情報'!J62="","",'部員情報'!J62)</f>
      </c>
      <c r="T71" s="201"/>
    </row>
    <row r="72" spans="3:20" ht="21.75" customHeight="1">
      <c r="C72" s="124"/>
      <c r="D72" s="126"/>
      <c r="E72" s="141">
        <f>IF('部員情報'!E42="","",'部員情報'!E42&amp;"　"&amp;'部員情報'!F42)</f>
      </c>
      <c r="F72" s="142"/>
      <c r="G72" s="142"/>
      <c r="H72" s="143"/>
      <c r="I72" s="126"/>
      <c r="J72" s="135"/>
      <c r="K72" s="136"/>
      <c r="L72" s="124"/>
      <c r="M72" s="126"/>
      <c r="N72" s="141">
        <f>IF('部員情報'!E62="","",'部員情報'!E62&amp;"　"&amp;'部員情報'!F62)</f>
      </c>
      <c r="O72" s="142"/>
      <c r="P72" s="142"/>
      <c r="Q72" s="143"/>
      <c r="R72" s="126"/>
      <c r="S72" s="204"/>
      <c r="T72" s="205"/>
    </row>
    <row r="73" spans="3:20" ht="14.25" customHeight="1">
      <c r="C73" s="123">
        <f>IF('部員情報'!B43="","",'部員情報'!B43)</f>
      </c>
      <c r="D73" s="125">
        <f>IF('部員情報'!I43="","",'部員情報'!I43)</f>
      </c>
      <c r="E73" s="127">
        <f>IF('部員情報'!G43="","",'部員情報'!G43&amp;"　"&amp;'部員情報'!H43)</f>
      </c>
      <c r="F73" s="128"/>
      <c r="G73" s="128"/>
      <c r="H73" s="129"/>
      <c r="I73" s="125">
        <f>IF('部員情報'!J43="","",DATEDIF('部員情報'!J43,'基礎データ'!$F$25,"y"))</f>
      </c>
      <c r="J73" s="144">
        <f>IF('部員情報'!J43="","",'部員情報'!J43)</f>
      </c>
      <c r="K73" s="145"/>
      <c r="L73" s="123">
        <f>IF('部員情報'!B63="","",'部員情報'!B63)</f>
      </c>
      <c r="M73" s="125">
        <f>IF('部員情報'!I63="","",'部員情報'!I63)</f>
      </c>
      <c r="N73" s="127">
        <f>IF('部員情報'!G63="","",'部員情報'!G63&amp;"　"&amp;'部員情報'!H63)</f>
      </c>
      <c r="O73" s="128"/>
      <c r="P73" s="128"/>
      <c r="Q73" s="129"/>
      <c r="R73" s="125">
        <f>IF('部員情報'!J63="","",DATEDIF('部員情報'!J63,'基礎データ'!$F$25,"y"))</f>
      </c>
      <c r="S73" s="200">
        <f>IF('部員情報'!J63="","",'部員情報'!J63)</f>
      </c>
      <c r="T73" s="201"/>
    </row>
    <row r="74" spans="3:20" ht="21.75" customHeight="1" thickBot="1">
      <c r="C74" s="189"/>
      <c r="D74" s="149"/>
      <c r="E74" s="146">
        <f>IF('部員情報'!E43="","",'部員情報'!E43&amp;"　"&amp;'部員情報'!F43)</f>
      </c>
      <c r="F74" s="147"/>
      <c r="G74" s="147"/>
      <c r="H74" s="148"/>
      <c r="I74" s="149"/>
      <c r="J74" s="206"/>
      <c r="K74" s="207"/>
      <c r="L74" s="189"/>
      <c r="M74" s="149"/>
      <c r="N74" s="146">
        <f>IF('部員情報'!E63="","",'部員情報'!E63&amp;"　"&amp;'部員情報'!F63)</f>
      </c>
      <c r="O74" s="147"/>
      <c r="P74" s="147"/>
      <c r="Q74" s="148"/>
      <c r="R74" s="149"/>
      <c r="S74" s="202"/>
      <c r="T74" s="203"/>
    </row>
    <row r="75" spans="3:20" ht="14.25" customHeight="1">
      <c r="C75" s="199">
        <f>IF('部員情報'!B44="","",'部員情報'!B44)</f>
      </c>
      <c r="D75" s="177">
        <f>IF('部員情報'!I44="","",'部員情報'!I44)</f>
      </c>
      <c r="E75" s="192">
        <f>IF('部員情報'!G44="","",'部員情報'!G44&amp;"　"&amp;'部員情報'!H44)</f>
      </c>
      <c r="F75" s="193"/>
      <c r="G75" s="193"/>
      <c r="H75" s="194"/>
      <c r="I75" s="177">
        <f>IF('部員情報'!J44="","",DATEDIF('部員情報'!J44,'基礎データ'!$F$25,"y"))</f>
      </c>
      <c r="J75" s="208">
        <f>IF('部員情報'!J44="","",'部員情報'!J44)</f>
      </c>
      <c r="K75" s="209"/>
      <c r="L75" s="199">
        <f>IF('部員情報'!B64="","",'部員情報'!B64)</f>
      </c>
      <c r="M75" s="177">
        <f>IF('部員情報'!I64="","",'部員情報'!I64)</f>
      </c>
      <c r="N75" s="192">
        <f>IF('部員情報'!G64="","",'部員情報'!G64&amp;"　"&amp;'部員情報'!H64)</f>
      </c>
      <c r="O75" s="193"/>
      <c r="P75" s="193"/>
      <c r="Q75" s="194"/>
      <c r="R75" s="177">
        <f>IF('部員情報'!J64="","",DATEDIF('部員情報'!J64,'基礎データ'!$F$25,"y"))</f>
      </c>
      <c r="S75" s="210">
        <f>IF('部員情報'!J64="","",'部員情報'!J64)</f>
      </c>
      <c r="T75" s="211"/>
    </row>
    <row r="76" spans="3:20" ht="21.75" customHeight="1">
      <c r="C76" s="124"/>
      <c r="D76" s="126"/>
      <c r="E76" s="141">
        <f>IF('部員情報'!E44="","",'部員情報'!E44&amp;"　"&amp;'部員情報'!F44)</f>
      </c>
      <c r="F76" s="142"/>
      <c r="G76" s="142"/>
      <c r="H76" s="143"/>
      <c r="I76" s="126"/>
      <c r="J76" s="135"/>
      <c r="K76" s="136"/>
      <c r="L76" s="124"/>
      <c r="M76" s="126"/>
      <c r="N76" s="141">
        <f>IF('部員情報'!E64="","",'部員情報'!E64&amp;"　"&amp;'部員情報'!F64)</f>
      </c>
      <c r="O76" s="142"/>
      <c r="P76" s="142"/>
      <c r="Q76" s="143"/>
      <c r="R76" s="126"/>
      <c r="S76" s="204"/>
      <c r="T76" s="205"/>
    </row>
    <row r="77" spans="3:20" ht="14.25" customHeight="1">
      <c r="C77" s="198">
        <f>IF('部員情報'!B45="","",'部員情報'!B45)</f>
      </c>
      <c r="D77" s="140">
        <f>IF('部員情報'!I45="","",'部員情報'!I45)</f>
      </c>
      <c r="E77" s="137">
        <f>IF('部員情報'!G45="","",'部員情報'!G45&amp;"　"&amp;'部員情報'!H45)</f>
      </c>
      <c r="F77" s="138"/>
      <c r="G77" s="138"/>
      <c r="H77" s="139"/>
      <c r="I77" s="140">
        <f>IF('部員情報'!J45="","",DATEDIF('部員情報'!J45,'基礎データ'!$F$25,"y"))</f>
      </c>
      <c r="J77" s="133">
        <f>IF('部員情報'!J45="","",'部員情報'!J45)</f>
      </c>
      <c r="K77" s="134"/>
      <c r="L77" s="198">
        <f>IF('部員情報'!B65="","",'部員情報'!B65)</f>
      </c>
      <c r="M77" s="140">
        <f>IF('部員情報'!I65="","",'部員情報'!I65)</f>
      </c>
      <c r="N77" s="137">
        <f>IF('部員情報'!G65="","",'部員情報'!G65&amp;"　"&amp;'部員情報'!H65)</f>
      </c>
      <c r="O77" s="138"/>
      <c r="P77" s="138"/>
      <c r="Q77" s="139"/>
      <c r="R77" s="140">
        <f>IF('部員情報'!J65="","",DATEDIF('部員情報'!J65,'基礎データ'!$F$25,"y"))</f>
      </c>
      <c r="S77" s="212">
        <f>IF('部員情報'!J65="","",'部員情報'!J65)</f>
      </c>
      <c r="T77" s="213"/>
    </row>
    <row r="78" spans="3:20" ht="21.75" customHeight="1">
      <c r="C78" s="124"/>
      <c r="D78" s="126"/>
      <c r="E78" s="141">
        <f>IF('部員情報'!E45="","",'部員情報'!E45&amp;"　"&amp;'部員情報'!F45)</f>
      </c>
      <c r="F78" s="142"/>
      <c r="G78" s="142"/>
      <c r="H78" s="143"/>
      <c r="I78" s="126"/>
      <c r="J78" s="135"/>
      <c r="K78" s="136"/>
      <c r="L78" s="124"/>
      <c r="M78" s="126"/>
      <c r="N78" s="141">
        <f>IF('部員情報'!E65="","",'部員情報'!E65&amp;"　"&amp;'部員情報'!F65)</f>
      </c>
      <c r="O78" s="142"/>
      <c r="P78" s="142"/>
      <c r="Q78" s="143"/>
      <c r="R78" s="126"/>
      <c r="S78" s="204"/>
      <c r="T78" s="205"/>
    </row>
    <row r="79" spans="3:20" ht="14.25" customHeight="1">
      <c r="C79" s="123">
        <f>IF('部員情報'!B46="","",'部員情報'!B46)</f>
      </c>
      <c r="D79" s="125">
        <f>IF('部員情報'!I46="","",'部員情報'!I46)</f>
      </c>
      <c r="E79" s="127">
        <f>IF('部員情報'!G46="","",'部員情報'!G46&amp;"　"&amp;'部員情報'!H46)</f>
      </c>
      <c r="F79" s="128"/>
      <c r="G79" s="128"/>
      <c r="H79" s="129"/>
      <c r="I79" s="125">
        <f>IF('部員情報'!J46="","",DATEDIF('部員情報'!J46,'基礎データ'!$F$25,"y"))</f>
      </c>
      <c r="J79" s="144">
        <f>IF('部員情報'!J46="","",'部員情報'!J46)</f>
      </c>
      <c r="K79" s="145"/>
      <c r="L79" s="123">
        <f>IF('部員情報'!B66="","",'部員情報'!B66)</f>
      </c>
      <c r="M79" s="125">
        <f>IF('部員情報'!I66="","",'部員情報'!I66)</f>
      </c>
      <c r="N79" s="127">
        <f>IF('部員情報'!G66="","",'部員情報'!G66&amp;"　"&amp;'部員情報'!H66)</f>
      </c>
      <c r="O79" s="128"/>
      <c r="P79" s="128"/>
      <c r="Q79" s="129"/>
      <c r="R79" s="125">
        <f>IF('部員情報'!J66="","",DATEDIF('部員情報'!J66,'基礎データ'!$F$25,"y"))</f>
      </c>
      <c r="S79" s="200">
        <f>IF('部員情報'!J66="","",'部員情報'!J66)</f>
      </c>
      <c r="T79" s="201"/>
    </row>
    <row r="80" spans="3:20" ht="21.75" customHeight="1">
      <c r="C80" s="124"/>
      <c r="D80" s="126"/>
      <c r="E80" s="141">
        <f>IF('部員情報'!E46="","",'部員情報'!E46&amp;"　"&amp;'部員情報'!F46)</f>
      </c>
      <c r="F80" s="142"/>
      <c r="G80" s="142"/>
      <c r="H80" s="143"/>
      <c r="I80" s="126"/>
      <c r="J80" s="135"/>
      <c r="K80" s="136"/>
      <c r="L80" s="124"/>
      <c r="M80" s="126"/>
      <c r="N80" s="141">
        <f>IF('部員情報'!E66="","",'部員情報'!E66&amp;"　"&amp;'部員情報'!F66)</f>
      </c>
      <c r="O80" s="142"/>
      <c r="P80" s="142"/>
      <c r="Q80" s="143"/>
      <c r="R80" s="126"/>
      <c r="S80" s="204"/>
      <c r="T80" s="205"/>
    </row>
    <row r="81" spans="3:20" ht="14.25" customHeight="1">
      <c r="C81" s="123">
        <f>IF('部員情報'!B47="","",'部員情報'!B47)</f>
      </c>
      <c r="D81" s="125">
        <f>IF('部員情報'!I47="","",'部員情報'!I47)</f>
      </c>
      <c r="E81" s="127">
        <f>IF('部員情報'!G47="","",'部員情報'!G47&amp;"　"&amp;'部員情報'!H47)</f>
      </c>
      <c r="F81" s="128"/>
      <c r="G81" s="128"/>
      <c r="H81" s="129"/>
      <c r="I81" s="125">
        <f>IF('部員情報'!J47="","",DATEDIF('部員情報'!J47,'基礎データ'!$F$25,"y"))</f>
      </c>
      <c r="J81" s="144">
        <f>IF('部員情報'!J47="","",'部員情報'!J47)</f>
      </c>
      <c r="K81" s="145"/>
      <c r="L81" s="123">
        <f>IF('部員情報'!B67="","",'部員情報'!B67)</f>
      </c>
      <c r="M81" s="125">
        <f>IF('部員情報'!I67="","",'部員情報'!I67)</f>
      </c>
      <c r="N81" s="127">
        <f>IF('部員情報'!G67="","",'部員情報'!G67&amp;"　"&amp;'部員情報'!H67)</f>
      </c>
      <c r="O81" s="128"/>
      <c r="P81" s="128"/>
      <c r="Q81" s="129"/>
      <c r="R81" s="125">
        <f>IF('部員情報'!J67="","",DATEDIF('部員情報'!J67,'基礎データ'!$F$25,"y"))</f>
      </c>
      <c r="S81" s="200">
        <f>IF('部員情報'!J67="","",'部員情報'!J67)</f>
      </c>
      <c r="T81" s="201"/>
    </row>
    <row r="82" spans="3:20" ht="21.75" customHeight="1">
      <c r="C82" s="124"/>
      <c r="D82" s="126"/>
      <c r="E82" s="141">
        <f>IF('部員情報'!E47="","",'部員情報'!E47&amp;"　"&amp;'部員情報'!F47)</f>
      </c>
      <c r="F82" s="142"/>
      <c r="G82" s="142"/>
      <c r="H82" s="143"/>
      <c r="I82" s="126"/>
      <c r="J82" s="135"/>
      <c r="K82" s="136"/>
      <c r="L82" s="124"/>
      <c r="M82" s="126"/>
      <c r="N82" s="141">
        <f>IF('部員情報'!E67="","",'部員情報'!E67&amp;"　"&amp;'部員情報'!F67)</f>
      </c>
      <c r="O82" s="142"/>
      <c r="P82" s="142"/>
      <c r="Q82" s="143"/>
      <c r="R82" s="126"/>
      <c r="S82" s="204"/>
      <c r="T82" s="205"/>
    </row>
    <row r="83" spans="3:20" ht="14.25" customHeight="1">
      <c r="C83" s="123">
        <f>IF('部員情報'!B48="","",'部員情報'!B48)</f>
      </c>
      <c r="D83" s="125">
        <f>IF('部員情報'!I48="","",'部員情報'!I48)</f>
      </c>
      <c r="E83" s="127">
        <f>IF('部員情報'!G48="","",'部員情報'!G48&amp;"　"&amp;'部員情報'!H48)</f>
      </c>
      <c r="F83" s="128"/>
      <c r="G83" s="128"/>
      <c r="H83" s="129"/>
      <c r="I83" s="125">
        <f>IF('部員情報'!J48="","",DATEDIF('部員情報'!J48,'基礎データ'!$F$25,"y"))</f>
      </c>
      <c r="J83" s="144">
        <f>IF('部員情報'!J48="","",'部員情報'!J48)</f>
      </c>
      <c r="K83" s="145"/>
      <c r="L83" s="123">
        <f>IF('部員情報'!B68="","",'部員情報'!B68)</f>
      </c>
      <c r="M83" s="125">
        <f>IF('部員情報'!I68="","",'部員情報'!I68)</f>
      </c>
      <c r="N83" s="127">
        <f>IF('部員情報'!G68="","",'部員情報'!G68&amp;"　"&amp;'部員情報'!H68)</f>
      </c>
      <c r="O83" s="128"/>
      <c r="P83" s="128"/>
      <c r="Q83" s="129"/>
      <c r="R83" s="125">
        <f>IF('部員情報'!J68="","",DATEDIF('部員情報'!J68,'基礎データ'!$F$25,"y"))</f>
      </c>
      <c r="S83" s="200">
        <f>IF('部員情報'!J68="","",'部員情報'!J68)</f>
      </c>
      <c r="T83" s="201"/>
    </row>
    <row r="84" spans="3:20" ht="21.75" customHeight="1" thickBot="1">
      <c r="C84" s="189"/>
      <c r="D84" s="149"/>
      <c r="E84" s="146">
        <f>IF('部員情報'!E48="","",'部員情報'!E48&amp;"　"&amp;'部員情報'!F48)</f>
      </c>
      <c r="F84" s="147"/>
      <c r="G84" s="147"/>
      <c r="H84" s="148"/>
      <c r="I84" s="149"/>
      <c r="J84" s="206"/>
      <c r="K84" s="207"/>
      <c r="L84" s="189"/>
      <c r="M84" s="149"/>
      <c r="N84" s="146">
        <f>IF('部員情報'!E68="","",'部員情報'!E68&amp;"　"&amp;'部員情報'!F68)</f>
      </c>
      <c r="O84" s="147"/>
      <c r="P84" s="147"/>
      <c r="Q84" s="148"/>
      <c r="R84" s="149"/>
      <c r="S84" s="202"/>
      <c r="T84" s="203"/>
    </row>
    <row r="85" spans="16:18" ht="13.5">
      <c r="P85" t="s">
        <v>51</v>
      </c>
      <c r="R85" t="s">
        <v>65</v>
      </c>
    </row>
    <row r="86" spans="3:11" ht="14.25">
      <c r="C86" s="6" t="s">
        <v>26</v>
      </c>
      <c r="K86" t="s">
        <v>67</v>
      </c>
    </row>
    <row r="87" ht="14.25" thickBot="1"/>
    <row r="88" spans="3:20" ht="13.5">
      <c r="C88" s="214" t="s">
        <v>5</v>
      </c>
      <c r="D88" s="177" t="s">
        <v>7</v>
      </c>
      <c r="E88" s="168" t="s">
        <v>62</v>
      </c>
      <c r="F88" s="169"/>
      <c r="G88" s="169"/>
      <c r="H88" s="170"/>
      <c r="I88" s="177" t="s">
        <v>30</v>
      </c>
      <c r="J88" s="177" t="s">
        <v>0</v>
      </c>
      <c r="K88" s="177"/>
      <c r="L88" s="177" t="s">
        <v>5</v>
      </c>
      <c r="M88" s="177" t="s">
        <v>7</v>
      </c>
      <c r="N88" s="168" t="s">
        <v>62</v>
      </c>
      <c r="O88" s="169"/>
      <c r="P88" s="169"/>
      <c r="Q88" s="170"/>
      <c r="R88" s="177" t="s">
        <v>30</v>
      </c>
      <c r="S88" s="177" t="s">
        <v>0</v>
      </c>
      <c r="T88" s="216"/>
    </row>
    <row r="89" spans="3:20" ht="20.25" customHeight="1" thickBot="1">
      <c r="C89" s="215"/>
      <c r="D89" s="149"/>
      <c r="E89" s="149" t="s">
        <v>36</v>
      </c>
      <c r="F89" s="149"/>
      <c r="G89" s="149"/>
      <c r="H89" s="149"/>
      <c r="I89" s="149"/>
      <c r="J89" s="149"/>
      <c r="K89" s="149"/>
      <c r="L89" s="149"/>
      <c r="M89" s="149"/>
      <c r="N89" s="149" t="s">
        <v>36</v>
      </c>
      <c r="O89" s="149"/>
      <c r="P89" s="149"/>
      <c r="Q89" s="149"/>
      <c r="R89" s="149"/>
      <c r="S89" s="149"/>
      <c r="T89" s="217"/>
    </row>
    <row r="90" spans="3:20" ht="14.25" customHeight="1">
      <c r="C90" s="199">
        <f>IF('部員情報'!B69="","",'部員情報'!B69)</f>
      </c>
      <c r="D90" s="177">
        <f>IF('部員情報'!I69="","",'部員情報'!I69)</f>
      </c>
      <c r="E90" s="192">
        <f>IF('部員情報'!G69="","",'部員情報'!G69&amp;"　"&amp;'部員情報'!H69)</f>
      </c>
      <c r="F90" s="193"/>
      <c r="G90" s="193"/>
      <c r="H90" s="194"/>
      <c r="I90" s="177">
        <f>IF('部員情報'!J69="","",DATEDIF('部員情報'!J69,'基礎データ'!$F$25,"y"))</f>
      </c>
      <c r="J90" s="208">
        <f>IF('部員情報'!J69="","",'部員情報'!J69)</f>
      </c>
      <c r="K90" s="209"/>
      <c r="L90" s="199">
        <f>IF('部員情報'!B89="","",'部員情報'!B89)</f>
      </c>
      <c r="M90" s="177">
        <f>IF('部員情報'!I89="","",'部員情報'!I89)</f>
      </c>
      <c r="N90" s="192">
        <f>IF('部員情報'!G89="","",'部員情報'!G89&amp;"　"&amp;'部員情報'!H89)</f>
      </c>
      <c r="O90" s="193"/>
      <c r="P90" s="193"/>
      <c r="Q90" s="194"/>
      <c r="R90" s="177">
        <f>IF('部員情報'!J89="","",DATEDIF('部員情報'!J89,'基礎データ'!$F$25,"y"))</f>
      </c>
      <c r="S90" s="210">
        <f>IF('部員情報'!J89="","",'部員情報'!J89)</f>
      </c>
      <c r="T90" s="211"/>
    </row>
    <row r="91" spans="3:20" ht="21.75" customHeight="1">
      <c r="C91" s="124"/>
      <c r="D91" s="126"/>
      <c r="E91" s="141">
        <f>IF('部員情報'!E69="","",'部員情報'!E69&amp;"　"&amp;'部員情報'!F69)</f>
      </c>
      <c r="F91" s="142"/>
      <c r="G91" s="142"/>
      <c r="H91" s="143"/>
      <c r="I91" s="126"/>
      <c r="J91" s="135"/>
      <c r="K91" s="136"/>
      <c r="L91" s="124"/>
      <c r="M91" s="126"/>
      <c r="N91" s="141">
        <f>IF('部員情報'!E89="","",'部員情報'!E89&amp;"　"&amp;'部員情報'!F89)</f>
      </c>
      <c r="O91" s="142"/>
      <c r="P91" s="142"/>
      <c r="Q91" s="143"/>
      <c r="R91" s="126"/>
      <c r="S91" s="204"/>
      <c r="T91" s="205"/>
    </row>
    <row r="92" spans="3:20" ht="14.25" customHeight="1">
      <c r="C92" s="198">
        <f>IF('部員情報'!B70="","",'部員情報'!B70)</f>
      </c>
      <c r="D92" s="140">
        <f>IF('部員情報'!I70="","",'部員情報'!I70)</f>
      </c>
      <c r="E92" s="137">
        <f>IF('部員情報'!G70="","",'部員情報'!G70&amp;"　"&amp;'部員情報'!H70)</f>
      </c>
      <c r="F92" s="138"/>
      <c r="G92" s="138"/>
      <c r="H92" s="139"/>
      <c r="I92" s="140">
        <f>IF('部員情報'!J70="","",DATEDIF('部員情報'!J70,'基礎データ'!$F$25,"y"))</f>
      </c>
      <c r="J92" s="133">
        <f>IF('部員情報'!J70="","",'部員情報'!J70)</f>
      </c>
      <c r="K92" s="134"/>
      <c r="L92" s="198">
        <f>IF('部員情報'!B90="","",'部員情報'!B90)</f>
      </c>
      <c r="M92" s="140">
        <f>IF('部員情報'!I90="","",'部員情報'!I90)</f>
      </c>
      <c r="N92" s="137">
        <f>IF('部員情報'!G90="","",'部員情報'!G90&amp;"　"&amp;'部員情報'!H90)</f>
      </c>
      <c r="O92" s="138"/>
      <c r="P92" s="138"/>
      <c r="Q92" s="139"/>
      <c r="R92" s="140">
        <f>IF('部員情報'!J90="","",DATEDIF('部員情報'!J90,'基礎データ'!$F$25,"y"))</f>
      </c>
      <c r="S92" s="212">
        <f>IF('部員情報'!J90="","",'部員情報'!J90)</f>
      </c>
      <c r="T92" s="213"/>
    </row>
    <row r="93" spans="3:20" ht="21.75" customHeight="1">
      <c r="C93" s="124"/>
      <c r="D93" s="126"/>
      <c r="E93" s="141">
        <f>IF('部員情報'!E70="","",'部員情報'!E70&amp;"　"&amp;'部員情報'!F70)</f>
      </c>
      <c r="F93" s="142"/>
      <c r="G93" s="142"/>
      <c r="H93" s="143"/>
      <c r="I93" s="126"/>
      <c r="J93" s="135"/>
      <c r="K93" s="136"/>
      <c r="L93" s="124"/>
      <c r="M93" s="126"/>
      <c r="N93" s="141">
        <f>IF('部員情報'!E90="","",'部員情報'!E90&amp;"　"&amp;'部員情報'!F90)</f>
      </c>
      <c r="O93" s="142"/>
      <c r="P93" s="142"/>
      <c r="Q93" s="143"/>
      <c r="R93" s="126"/>
      <c r="S93" s="204"/>
      <c r="T93" s="205"/>
    </row>
    <row r="94" spans="3:20" ht="14.25" customHeight="1">
      <c r="C94" s="123">
        <f>IF('部員情報'!B71="","",'部員情報'!B71)</f>
      </c>
      <c r="D94" s="125">
        <f>IF('部員情報'!I71="","",'部員情報'!I71)</f>
      </c>
      <c r="E94" s="127">
        <f>IF('部員情報'!G71="","",'部員情報'!G71&amp;"　"&amp;'部員情報'!H71)</f>
      </c>
      <c r="F94" s="128"/>
      <c r="G94" s="128"/>
      <c r="H94" s="129"/>
      <c r="I94" s="125">
        <f>IF('部員情報'!J71="","",DATEDIF('部員情報'!J71,'基礎データ'!$F$25,"y"))</f>
      </c>
      <c r="J94" s="144">
        <f>IF('部員情報'!J71="","",'部員情報'!J71)</f>
      </c>
      <c r="K94" s="145"/>
      <c r="L94" s="123">
        <f>IF('部員情報'!B91="","",'部員情報'!B91)</f>
      </c>
      <c r="M94" s="125">
        <f>IF('部員情報'!I91="","",'部員情報'!I91)</f>
      </c>
      <c r="N94" s="127">
        <f>IF('部員情報'!G91="","",'部員情報'!G91&amp;"　"&amp;'部員情報'!H91)</f>
      </c>
      <c r="O94" s="128"/>
      <c r="P94" s="128"/>
      <c r="Q94" s="129"/>
      <c r="R94" s="125">
        <f>IF('部員情報'!J91="","",DATEDIF('部員情報'!J91,'基礎データ'!$F$25,"y"))</f>
      </c>
      <c r="S94" s="200">
        <f>IF('部員情報'!J91="","",'部員情報'!J91)</f>
      </c>
      <c r="T94" s="201"/>
    </row>
    <row r="95" spans="3:20" ht="21.75" customHeight="1">
      <c r="C95" s="124"/>
      <c r="D95" s="126"/>
      <c r="E95" s="141">
        <f>IF('部員情報'!E71="","",'部員情報'!E71&amp;"　"&amp;'部員情報'!F71)</f>
      </c>
      <c r="F95" s="142"/>
      <c r="G95" s="142"/>
      <c r="H95" s="143"/>
      <c r="I95" s="126"/>
      <c r="J95" s="135"/>
      <c r="K95" s="136"/>
      <c r="L95" s="124"/>
      <c r="M95" s="126"/>
      <c r="N95" s="141">
        <f>IF('部員情報'!E91="","",'部員情報'!E91&amp;"　"&amp;'部員情報'!F91)</f>
      </c>
      <c r="O95" s="142"/>
      <c r="P95" s="142"/>
      <c r="Q95" s="143"/>
      <c r="R95" s="126"/>
      <c r="S95" s="204"/>
      <c r="T95" s="205"/>
    </row>
    <row r="96" spans="3:20" ht="14.25" customHeight="1">
      <c r="C96" s="123">
        <f>IF('部員情報'!B72="","",'部員情報'!B72)</f>
      </c>
      <c r="D96" s="125">
        <f>IF('部員情報'!I72="","",'部員情報'!I72)</f>
      </c>
      <c r="E96" s="127">
        <f>IF('部員情報'!G72="","",'部員情報'!G72&amp;"　"&amp;'部員情報'!H72)</f>
      </c>
      <c r="F96" s="128"/>
      <c r="G96" s="128"/>
      <c r="H96" s="129"/>
      <c r="I96" s="125">
        <f>IF('部員情報'!J72="","",DATEDIF('部員情報'!J72,'基礎データ'!$F$25,"y"))</f>
      </c>
      <c r="J96" s="144">
        <f>IF('部員情報'!J72="","",'部員情報'!J72)</f>
      </c>
      <c r="K96" s="145"/>
      <c r="L96" s="123">
        <f>IF('部員情報'!B92="","",'部員情報'!B92)</f>
      </c>
      <c r="M96" s="125">
        <f>IF('部員情報'!I92="","",'部員情報'!I92)</f>
      </c>
      <c r="N96" s="127">
        <f>IF('部員情報'!G92="","",'部員情報'!G92&amp;"　"&amp;'部員情報'!H92)</f>
      </c>
      <c r="O96" s="128"/>
      <c r="P96" s="128"/>
      <c r="Q96" s="129"/>
      <c r="R96" s="125">
        <f>IF('部員情報'!J92="","",DATEDIF('部員情報'!J92,'基礎データ'!$F$25,"y"))</f>
      </c>
      <c r="S96" s="200">
        <f>IF('部員情報'!J92="","",'部員情報'!J92)</f>
      </c>
      <c r="T96" s="201"/>
    </row>
    <row r="97" spans="3:20" ht="21.75" customHeight="1">
      <c r="C97" s="124"/>
      <c r="D97" s="126"/>
      <c r="E97" s="141">
        <f>IF('部員情報'!E72="","",'部員情報'!E72&amp;"　"&amp;'部員情報'!F72)</f>
      </c>
      <c r="F97" s="142"/>
      <c r="G97" s="142"/>
      <c r="H97" s="143"/>
      <c r="I97" s="126"/>
      <c r="J97" s="135"/>
      <c r="K97" s="136"/>
      <c r="L97" s="124"/>
      <c r="M97" s="126"/>
      <c r="N97" s="141">
        <f>IF('部員情報'!E92="","",'部員情報'!E92&amp;"　"&amp;'部員情報'!F92)</f>
      </c>
      <c r="O97" s="142"/>
      <c r="P97" s="142"/>
      <c r="Q97" s="143"/>
      <c r="R97" s="126"/>
      <c r="S97" s="204"/>
      <c r="T97" s="205"/>
    </row>
    <row r="98" spans="3:20" ht="14.25" customHeight="1">
      <c r="C98" s="123">
        <f>IF('部員情報'!B73="","",'部員情報'!B73)</f>
      </c>
      <c r="D98" s="125">
        <f>IF('部員情報'!I73="","",'部員情報'!I73)</f>
      </c>
      <c r="E98" s="127">
        <f>IF('部員情報'!G73="","",'部員情報'!G73&amp;"　"&amp;'部員情報'!H73)</f>
      </c>
      <c r="F98" s="128"/>
      <c r="G98" s="128"/>
      <c r="H98" s="129"/>
      <c r="I98" s="125">
        <f>IF('部員情報'!J73="","",DATEDIF('部員情報'!J73,'基礎データ'!$F$25,"y"))</f>
      </c>
      <c r="J98" s="144">
        <f>IF('部員情報'!J73="","",'部員情報'!J73)</f>
      </c>
      <c r="K98" s="145"/>
      <c r="L98" s="123">
        <f>IF('部員情報'!B93="","",'部員情報'!B93)</f>
      </c>
      <c r="M98" s="125">
        <f>IF('部員情報'!I93="","",'部員情報'!I93)</f>
      </c>
      <c r="N98" s="127">
        <f>IF('部員情報'!G93="","",'部員情報'!G93&amp;"　"&amp;'部員情報'!H93)</f>
      </c>
      <c r="O98" s="128"/>
      <c r="P98" s="128"/>
      <c r="Q98" s="129"/>
      <c r="R98" s="125">
        <f>IF('部員情報'!J93="","",DATEDIF('部員情報'!J93,'基礎データ'!$F$25,"y"))</f>
      </c>
      <c r="S98" s="200">
        <f>IF('部員情報'!J93="","",'部員情報'!J93)</f>
      </c>
      <c r="T98" s="201"/>
    </row>
    <row r="99" spans="3:20" ht="21.75" customHeight="1" thickBot="1">
      <c r="C99" s="189"/>
      <c r="D99" s="149"/>
      <c r="E99" s="146">
        <f>IF('部員情報'!E73="","",'部員情報'!E73&amp;"　"&amp;'部員情報'!F73)</f>
      </c>
      <c r="F99" s="147"/>
      <c r="G99" s="147"/>
      <c r="H99" s="148"/>
      <c r="I99" s="149"/>
      <c r="J99" s="206"/>
      <c r="K99" s="207"/>
      <c r="L99" s="189"/>
      <c r="M99" s="149"/>
      <c r="N99" s="146">
        <f>IF('部員情報'!E93="","",'部員情報'!E93&amp;"　"&amp;'部員情報'!F93)</f>
      </c>
      <c r="O99" s="147"/>
      <c r="P99" s="147"/>
      <c r="Q99" s="148"/>
      <c r="R99" s="149"/>
      <c r="S99" s="202"/>
      <c r="T99" s="203"/>
    </row>
    <row r="100" spans="3:20" ht="14.25" customHeight="1">
      <c r="C100" s="199">
        <f>IF('部員情報'!B74="","",'部員情報'!B74)</f>
      </c>
      <c r="D100" s="177">
        <f>IF('部員情報'!I74="","",'部員情報'!I74)</f>
      </c>
      <c r="E100" s="192">
        <f>IF('部員情報'!G74="","",'部員情報'!G74&amp;"　"&amp;'部員情報'!H74)</f>
      </c>
      <c r="F100" s="193"/>
      <c r="G100" s="193"/>
      <c r="H100" s="194"/>
      <c r="I100" s="177">
        <f>IF('部員情報'!J74="","",DATEDIF('部員情報'!J74,'基礎データ'!$F$25,"y"))</f>
      </c>
      <c r="J100" s="208">
        <f>IF('部員情報'!J74="","",'部員情報'!J74)</f>
      </c>
      <c r="K100" s="209"/>
      <c r="L100" s="199">
        <f>IF('部員情報'!B94="","",'部員情報'!B94)</f>
      </c>
      <c r="M100" s="177">
        <f>IF('部員情報'!I94="","",'部員情報'!I94)</f>
      </c>
      <c r="N100" s="192">
        <f>IF('部員情報'!G94="","",'部員情報'!G94&amp;"　"&amp;'部員情報'!H94)</f>
      </c>
      <c r="O100" s="193"/>
      <c r="P100" s="193"/>
      <c r="Q100" s="194"/>
      <c r="R100" s="177">
        <f>IF('部員情報'!J94="","",DATEDIF('部員情報'!J94,'基礎データ'!$F$25,"y"))</f>
      </c>
      <c r="S100" s="210">
        <f>IF('部員情報'!J94="","",'部員情報'!J94)</f>
      </c>
      <c r="T100" s="211"/>
    </row>
    <row r="101" spans="3:20" ht="21.75" customHeight="1">
      <c r="C101" s="124"/>
      <c r="D101" s="126"/>
      <c r="E101" s="141">
        <f>IF('部員情報'!E74="","",'部員情報'!E74&amp;"　"&amp;'部員情報'!F74)</f>
      </c>
      <c r="F101" s="142"/>
      <c r="G101" s="142"/>
      <c r="H101" s="143"/>
      <c r="I101" s="126"/>
      <c r="J101" s="135"/>
      <c r="K101" s="136"/>
      <c r="L101" s="124"/>
      <c r="M101" s="126"/>
      <c r="N101" s="141">
        <f>IF('部員情報'!E94="","",'部員情報'!E94&amp;"　"&amp;'部員情報'!F94)</f>
      </c>
      <c r="O101" s="142"/>
      <c r="P101" s="142"/>
      <c r="Q101" s="143"/>
      <c r="R101" s="126"/>
      <c r="S101" s="204"/>
      <c r="T101" s="205"/>
    </row>
    <row r="102" spans="3:20" ht="14.25" customHeight="1">
      <c r="C102" s="198">
        <f>IF('部員情報'!B75="","",'部員情報'!B75)</f>
      </c>
      <c r="D102" s="140">
        <f>IF('部員情報'!I75="","",'部員情報'!I75)</f>
      </c>
      <c r="E102" s="137">
        <f>IF('部員情報'!G75="","",'部員情報'!G75&amp;"　"&amp;'部員情報'!H75)</f>
      </c>
      <c r="F102" s="138"/>
      <c r="G102" s="138"/>
      <c r="H102" s="139"/>
      <c r="I102" s="140">
        <f>IF('部員情報'!J75="","",DATEDIF('部員情報'!J75,'基礎データ'!$F$25,"y"))</f>
      </c>
      <c r="J102" s="133">
        <f>IF('部員情報'!J75="","",'部員情報'!J75)</f>
      </c>
      <c r="K102" s="134"/>
      <c r="L102" s="198">
        <f>IF('部員情報'!B95="","",'部員情報'!B95)</f>
      </c>
      <c r="M102" s="140">
        <f>IF('部員情報'!I95="","",'部員情報'!I95)</f>
      </c>
      <c r="N102" s="137">
        <f>IF('部員情報'!G95="","",'部員情報'!G95&amp;"　"&amp;'部員情報'!H95)</f>
      </c>
      <c r="O102" s="138"/>
      <c r="P102" s="138"/>
      <c r="Q102" s="139"/>
      <c r="R102" s="140">
        <f>IF('部員情報'!J95="","",DATEDIF('部員情報'!J95,'基礎データ'!$F$25,"y"))</f>
      </c>
      <c r="S102" s="212">
        <f>IF('部員情報'!J95="","",'部員情報'!J95)</f>
      </c>
      <c r="T102" s="213"/>
    </row>
    <row r="103" spans="3:20" ht="21.75" customHeight="1">
      <c r="C103" s="124"/>
      <c r="D103" s="126"/>
      <c r="E103" s="141">
        <f>IF('部員情報'!E75="","",'部員情報'!E75&amp;"　"&amp;'部員情報'!F75)</f>
      </c>
      <c r="F103" s="142"/>
      <c r="G103" s="142"/>
      <c r="H103" s="143"/>
      <c r="I103" s="126"/>
      <c r="J103" s="135"/>
      <c r="K103" s="136"/>
      <c r="L103" s="124"/>
      <c r="M103" s="126"/>
      <c r="N103" s="141">
        <f>IF('部員情報'!E95="","",'部員情報'!E95&amp;"　"&amp;'部員情報'!F95)</f>
      </c>
      <c r="O103" s="142"/>
      <c r="P103" s="142"/>
      <c r="Q103" s="143"/>
      <c r="R103" s="126"/>
      <c r="S103" s="204"/>
      <c r="T103" s="205"/>
    </row>
    <row r="104" spans="3:20" ht="14.25" customHeight="1">
      <c r="C104" s="123">
        <f>IF('部員情報'!B76="","",'部員情報'!B76)</f>
      </c>
      <c r="D104" s="125">
        <f>IF('部員情報'!I76="","",'部員情報'!I76)</f>
      </c>
      <c r="E104" s="127">
        <f>IF('部員情報'!G76="","",'部員情報'!G76&amp;"　"&amp;'部員情報'!H76)</f>
      </c>
      <c r="F104" s="128"/>
      <c r="G104" s="128"/>
      <c r="H104" s="129"/>
      <c r="I104" s="125">
        <f>IF('部員情報'!J76="","",DATEDIF('部員情報'!J76,'基礎データ'!$F$25,"y"))</f>
      </c>
      <c r="J104" s="144">
        <f>IF('部員情報'!J76="","",'部員情報'!J76)</f>
      </c>
      <c r="K104" s="145"/>
      <c r="L104" s="123">
        <f>IF('部員情報'!B96="","",'部員情報'!B96)</f>
      </c>
      <c r="M104" s="125">
        <f>IF('部員情報'!I96="","",'部員情報'!I96)</f>
      </c>
      <c r="N104" s="127">
        <f>IF('部員情報'!G96="","",'部員情報'!G96&amp;"　"&amp;'部員情報'!H96)</f>
      </c>
      <c r="O104" s="128"/>
      <c r="P104" s="128"/>
      <c r="Q104" s="129"/>
      <c r="R104" s="125">
        <f>IF('部員情報'!J96="","",DATEDIF('部員情報'!J96,'基礎データ'!$F$25,"y"))</f>
      </c>
      <c r="S104" s="200">
        <f>IF('部員情報'!J96="","",'部員情報'!J96)</f>
      </c>
      <c r="T104" s="201"/>
    </row>
    <row r="105" spans="3:20" ht="21.75" customHeight="1">
      <c r="C105" s="124"/>
      <c r="D105" s="126"/>
      <c r="E105" s="141">
        <f>IF('部員情報'!E76="","",'部員情報'!E76&amp;"　"&amp;'部員情報'!F76)</f>
      </c>
      <c r="F105" s="142"/>
      <c r="G105" s="142"/>
      <c r="H105" s="143"/>
      <c r="I105" s="126"/>
      <c r="J105" s="135"/>
      <c r="K105" s="136"/>
      <c r="L105" s="124"/>
      <c r="M105" s="126"/>
      <c r="N105" s="141">
        <f>IF('部員情報'!E96="","",'部員情報'!E96&amp;"　"&amp;'部員情報'!F96)</f>
      </c>
      <c r="O105" s="142"/>
      <c r="P105" s="142"/>
      <c r="Q105" s="143"/>
      <c r="R105" s="126"/>
      <c r="S105" s="204"/>
      <c r="T105" s="205"/>
    </row>
    <row r="106" spans="3:20" ht="14.25" customHeight="1">
      <c r="C106" s="123">
        <f>IF('部員情報'!B77="","",'部員情報'!B77)</f>
      </c>
      <c r="D106" s="125">
        <f>IF('部員情報'!I77="","",'部員情報'!I77)</f>
      </c>
      <c r="E106" s="127">
        <f>IF('部員情報'!G77="","",'部員情報'!G77&amp;"　"&amp;'部員情報'!H77)</f>
      </c>
      <c r="F106" s="128"/>
      <c r="G106" s="128"/>
      <c r="H106" s="129"/>
      <c r="I106" s="125">
        <f>IF('部員情報'!J77="","",DATEDIF('部員情報'!J77,'基礎データ'!$F$25,"y"))</f>
      </c>
      <c r="J106" s="144">
        <f>IF('部員情報'!J77="","",'部員情報'!J77)</f>
      </c>
      <c r="K106" s="145"/>
      <c r="L106" s="123">
        <f>IF('部員情報'!B97="","",'部員情報'!B97)</f>
      </c>
      <c r="M106" s="125">
        <f>IF('部員情報'!I97="","",'部員情報'!I97)</f>
      </c>
      <c r="N106" s="127">
        <f>IF('部員情報'!G97="","",'部員情報'!G97&amp;"　"&amp;'部員情報'!H97)</f>
      </c>
      <c r="O106" s="128"/>
      <c r="P106" s="128"/>
      <c r="Q106" s="129"/>
      <c r="R106" s="125">
        <f>IF('部員情報'!J97="","",DATEDIF('部員情報'!J97,'基礎データ'!$F$25,"y"))</f>
      </c>
      <c r="S106" s="200">
        <f>IF('部員情報'!J97="","",'部員情報'!J97)</f>
      </c>
      <c r="T106" s="201"/>
    </row>
    <row r="107" spans="3:20" ht="21.75" customHeight="1">
      <c r="C107" s="124"/>
      <c r="D107" s="126"/>
      <c r="E107" s="141">
        <f>IF('部員情報'!E77="","",'部員情報'!E77&amp;"　"&amp;'部員情報'!F77)</f>
      </c>
      <c r="F107" s="142"/>
      <c r="G107" s="142"/>
      <c r="H107" s="143"/>
      <c r="I107" s="126"/>
      <c r="J107" s="135"/>
      <c r="K107" s="136"/>
      <c r="L107" s="124"/>
      <c r="M107" s="126"/>
      <c r="N107" s="141">
        <f>IF('部員情報'!E97="","",'部員情報'!E97&amp;"　"&amp;'部員情報'!F97)</f>
      </c>
      <c r="O107" s="142"/>
      <c r="P107" s="142"/>
      <c r="Q107" s="143"/>
      <c r="R107" s="126"/>
      <c r="S107" s="204"/>
      <c r="T107" s="205"/>
    </row>
    <row r="108" spans="3:20" ht="14.25" customHeight="1">
      <c r="C108" s="123">
        <f>IF('部員情報'!B78="","",'部員情報'!B78)</f>
      </c>
      <c r="D108" s="125">
        <f>IF('部員情報'!I78="","",'部員情報'!I78)</f>
      </c>
      <c r="E108" s="127">
        <f>IF('部員情報'!G78="","",'部員情報'!G78&amp;"　"&amp;'部員情報'!H78)</f>
      </c>
      <c r="F108" s="128"/>
      <c r="G108" s="128"/>
      <c r="H108" s="129"/>
      <c r="I108" s="125">
        <f>IF('部員情報'!J78="","",DATEDIF('部員情報'!J78,'基礎データ'!$F$25,"y"))</f>
      </c>
      <c r="J108" s="144">
        <f>IF('部員情報'!J78="","",'部員情報'!J78)</f>
      </c>
      <c r="K108" s="145"/>
      <c r="L108" s="123">
        <f>IF('部員情報'!B98="","",'部員情報'!B98)</f>
      </c>
      <c r="M108" s="125">
        <f>IF('部員情報'!I98="","",'部員情報'!I98)</f>
      </c>
      <c r="N108" s="127">
        <f>IF('部員情報'!G98="","",'部員情報'!G98&amp;"　"&amp;'部員情報'!H98)</f>
      </c>
      <c r="O108" s="128"/>
      <c r="P108" s="128"/>
      <c r="Q108" s="129"/>
      <c r="R108" s="125">
        <f>IF('部員情報'!J98="","",DATEDIF('部員情報'!J98,'基礎データ'!$F$25,"y"))</f>
      </c>
      <c r="S108" s="200">
        <f>IF('部員情報'!J98="","",'部員情報'!J98)</f>
      </c>
      <c r="T108" s="201"/>
    </row>
    <row r="109" spans="3:20" ht="21.75" customHeight="1" thickBot="1">
      <c r="C109" s="189"/>
      <c r="D109" s="149"/>
      <c r="E109" s="146">
        <f>IF('部員情報'!E78="","",'部員情報'!E78&amp;"　"&amp;'部員情報'!F78)</f>
      </c>
      <c r="F109" s="147"/>
      <c r="G109" s="147"/>
      <c r="H109" s="148"/>
      <c r="I109" s="149"/>
      <c r="J109" s="206"/>
      <c r="K109" s="207"/>
      <c r="L109" s="189"/>
      <c r="M109" s="149"/>
      <c r="N109" s="146">
        <f>IF('部員情報'!E98="","",'部員情報'!E98&amp;"　"&amp;'部員情報'!F98)</f>
      </c>
      <c r="O109" s="147"/>
      <c r="P109" s="147"/>
      <c r="Q109" s="148"/>
      <c r="R109" s="149"/>
      <c r="S109" s="202"/>
      <c r="T109" s="203"/>
    </row>
    <row r="110" spans="3:20" ht="14.25" customHeight="1">
      <c r="C110" s="199">
        <f>IF('部員情報'!B79="","",'部員情報'!B79)</f>
      </c>
      <c r="D110" s="177">
        <f>IF('部員情報'!I79="","",'部員情報'!I79)</f>
      </c>
      <c r="E110" s="192">
        <f>IF('部員情報'!G79="","",'部員情報'!G79&amp;"　"&amp;'部員情報'!H79)</f>
      </c>
      <c r="F110" s="193"/>
      <c r="G110" s="193"/>
      <c r="H110" s="194"/>
      <c r="I110" s="177">
        <f>IF('部員情報'!J79="","",DATEDIF('部員情報'!J79,'基礎データ'!$F$25,"y"))</f>
      </c>
      <c r="J110" s="208">
        <f>IF('部員情報'!J79="","",'部員情報'!J79)</f>
      </c>
      <c r="K110" s="209"/>
      <c r="L110" s="199">
        <f>IF('部員情報'!B99="","",'部員情報'!B99)</f>
      </c>
      <c r="M110" s="177">
        <f>IF('部員情報'!I99="","",'部員情報'!I99)</f>
      </c>
      <c r="N110" s="192">
        <f>IF('部員情報'!G99="","",'部員情報'!G99&amp;"　"&amp;'部員情報'!H99)</f>
      </c>
      <c r="O110" s="193"/>
      <c r="P110" s="193"/>
      <c r="Q110" s="194"/>
      <c r="R110" s="177">
        <f>IF('部員情報'!J99="","",DATEDIF('部員情報'!J99,'基礎データ'!$F$25,"y"))</f>
      </c>
      <c r="S110" s="210">
        <f>IF('部員情報'!J99="","",'部員情報'!J99)</f>
      </c>
      <c r="T110" s="211"/>
    </row>
    <row r="111" spans="3:20" ht="21.75" customHeight="1">
      <c r="C111" s="124"/>
      <c r="D111" s="126"/>
      <c r="E111" s="141">
        <f>IF('部員情報'!E79="","",'部員情報'!E79&amp;"　"&amp;'部員情報'!F79)</f>
      </c>
      <c r="F111" s="142"/>
      <c r="G111" s="142"/>
      <c r="H111" s="143"/>
      <c r="I111" s="126"/>
      <c r="J111" s="135"/>
      <c r="K111" s="136"/>
      <c r="L111" s="124"/>
      <c r="M111" s="126"/>
      <c r="N111" s="141">
        <f>IF('部員情報'!E99="","",'部員情報'!E99&amp;"　"&amp;'部員情報'!F99)</f>
      </c>
      <c r="O111" s="142"/>
      <c r="P111" s="142"/>
      <c r="Q111" s="143"/>
      <c r="R111" s="126"/>
      <c r="S111" s="204"/>
      <c r="T111" s="205"/>
    </row>
    <row r="112" spans="3:20" ht="14.25" customHeight="1">
      <c r="C112" s="198">
        <f>IF('部員情報'!B80="","",'部員情報'!B80)</f>
      </c>
      <c r="D112" s="140">
        <f>IF('部員情報'!I80="","",'部員情報'!I80)</f>
      </c>
      <c r="E112" s="137">
        <f>IF('部員情報'!G80="","",'部員情報'!G80&amp;"　"&amp;'部員情報'!H80)</f>
      </c>
      <c r="F112" s="138"/>
      <c r="G112" s="138"/>
      <c r="H112" s="139"/>
      <c r="I112" s="140">
        <f>IF('部員情報'!J80="","",DATEDIF('部員情報'!J80,'基礎データ'!$F$25,"y"))</f>
      </c>
      <c r="J112" s="133">
        <f>IF('部員情報'!J80="","",'部員情報'!J80)</f>
      </c>
      <c r="K112" s="134"/>
      <c r="L112" s="198">
        <f>IF('部員情報'!B100="","",'部員情報'!B100)</f>
      </c>
      <c r="M112" s="140">
        <f>IF('部員情報'!I100="","",'部員情報'!I100)</f>
      </c>
      <c r="N112" s="137">
        <f>IF('部員情報'!G100="","",'部員情報'!G100&amp;"　"&amp;'部員情報'!H100)</f>
      </c>
      <c r="O112" s="138"/>
      <c r="P112" s="138"/>
      <c r="Q112" s="139"/>
      <c r="R112" s="140">
        <f>IF('部員情報'!J100="","",DATEDIF('部員情報'!J100,'基礎データ'!$F$25,"y"))</f>
      </c>
      <c r="S112" s="212">
        <f>IF('部員情報'!J100="","",'部員情報'!J100)</f>
      </c>
      <c r="T112" s="213"/>
    </row>
    <row r="113" spans="3:20" ht="21.75" customHeight="1">
      <c r="C113" s="124"/>
      <c r="D113" s="126"/>
      <c r="E113" s="141">
        <f>IF('部員情報'!E80="","",'部員情報'!E80&amp;"　"&amp;'部員情報'!F80)</f>
      </c>
      <c r="F113" s="142"/>
      <c r="G113" s="142"/>
      <c r="H113" s="143"/>
      <c r="I113" s="126"/>
      <c r="J113" s="135"/>
      <c r="K113" s="136"/>
      <c r="L113" s="124"/>
      <c r="M113" s="126"/>
      <c r="N113" s="141">
        <f>IF('部員情報'!E100="","",'部員情報'!E100&amp;"　"&amp;'部員情報'!F100)</f>
      </c>
      <c r="O113" s="142"/>
      <c r="P113" s="142"/>
      <c r="Q113" s="143"/>
      <c r="R113" s="126"/>
      <c r="S113" s="204"/>
      <c r="T113" s="205"/>
    </row>
    <row r="114" spans="3:20" ht="14.25" customHeight="1">
      <c r="C114" s="123">
        <f>IF('部員情報'!B81="","",'部員情報'!B81)</f>
      </c>
      <c r="D114" s="125">
        <f>IF('部員情報'!I81="","",'部員情報'!I81)</f>
      </c>
      <c r="E114" s="127">
        <f>IF('部員情報'!G81="","",'部員情報'!G81&amp;"　"&amp;'部員情報'!G81)</f>
      </c>
      <c r="F114" s="128"/>
      <c r="G114" s="128"/>
      <c r="H114" s="129"/>
      <c r="I114" s="125">
        <f>IF('部員情報'!J81="","",DATEDIF('部員情報'!J81,'基礎データ'!$F$25,"y"))</f>
      </c>
      <c r="J114" s="144">
        <f>IF('部員情報'!J81="","",'部員情報'!J81)</f>
      </c>
      <c r="K114" s="145"/>
      <c r="L114" s="123">
        <f>IF('部員情報'!B101="","",'部員情報'!B101)</f>
      </c>
      <c r="M114" s="125">
        <f>IF('部員情報'!I101="","",'部員情報'!I101)</f>
      </c>
      <c r="N114" s="127">
        <f>IF('部員情報'!G101="","",'部員情報'!G101&amp;"　"&amp;'部員情報'!H101)</f>
      </c>
      <c r="O114" s="128"/>
      <c r="P114" s="128"/>
      <c r="Q114" s="129"/>
      <c r="R114" s="125">
        <f>IF('部員情報'!J101="","",DATEDIF('部員情報'!J101,'基礎データ'!$F$25,"y"))</f>
      </c>
      <c r="S114" s="200">
        <f>IF('部員情報'!J101="","",'部員情報'!J101)</f>
      </c>
      <c r="T114" s="201"/>
    </row>
    <row r="115" spans="3:20" ht="21.75" customHeight="1">
      <c r="C115" s="124"/>
      <c r="D115" s="126"/>
      <c r="E115" s="141">
        <f>IF('部員情報'!E81="","",'部員情報'!E81&amp;"　"&amp;'部員情報'!F81)</f>
      </c>
      <c r="F115" s="142"/>
      <c r="G115" s="142"/>
      <c r="H115" s="143"/>
      <c r="I115" s="126"/>
      <c r="J115" s="135"/>
      <c r="K115" s="136"/>
      <c r="L115" s="124"/>
      <c r="M115" s="126"/>
      <c r="N115" s="141">
        <f>IF('部員情報'!E101="","",'部員情報'!E101&amp;"　"&amp;'部員情報'!F101)</f>
      </c>
      <c r="O115" s="142"/>
      <c r="P115" s="142"/>
      <c r="Q115" s="143"/>
      <c r="R115" s="126"/>
      <c r="S115" s="204"/>
      <c r="T115" s="205"/>
    </row>
    <row r="116" spans="3:20" ht="14.25" customHeight="1">
      <c r="C116" s="123">
        <f>IF('部員情報'!B82="","",'部員情報'!B82)</f>
      </c>
      <c r="D116" s="125">
        <f>IF('部員情報'!I82="","",'部員情報'!I82)</f>
      </c>
      <c r="E116" s="127">
        <f>IF('部員情報'!G82="","",'部員情報'!G82&amp;"　"&amp;'部員情報'!H82)</f>
      </c>
      <c r="F116" s="128"/>
      <c r="G116" s="128"/>
      <c r="H116" s="129"/>
      <c r="I116" s="125">
        <f>IF('部員情報'!J82="","",DATEDIF('部員情報'!J82,'基礎データ'!$F$25,"y"))</f>
      </c>
      <c r="J116" s="144">
        <f>IF('部員情報'!J82="","",'部員情報'!J82)</f>
      </c>
      <c r="K116" s="145"/>
      <c r="L116" s="123">
        <f>IF('部員情報'!B102="","",'部員情報'!B102)</f>
      </c>
      <c r="M116" s="125">
        <f>IF('部員情報'!I102="","",'部員情報'!I102)</f>
      </c>
      <c r="N116" s="127">
        <f>IF('部員情報'!G102="","",'部員情報'!G102&amp;"　"&amp;'部員情報'!H102)</f>
      </c>
      <c r="O116" s="128"/>
      <c r="P116" s="128"/>
      <c r="Q116" s="129"/>
      <c r="R116" s="125">
        <f>IF('部員情報'!J102="","",DATEDIF('部員情報'!J102,'基礎データ'!$F$25,"y"))</f>
      </c>
      <c r="S116" s="200">
        <f>IF('部員情報'!J102="","",'部員情報'!J102)</f>
      </c>
      <c r="T116" s="201"/>
    </row>
    <row r="117" spans="3:20" ht="21.75" customHeight="1">
      <c r="C117" s="124"/>
      <c r="D117" s="126"/>
      <c r="E117" s="141">
        <f>IF('部員情報'!E82="","",'部員情報'!E82&amp;"　"&amp;'部員情報'!F82)</f>
      </c>
      <c r="F117" s="142"/>
      <c r="G117" s="142"/>
      <c r="H117" s="143"/>
      <c r="I117" s="126"/>
      <c r="J117" s="135"/>
      <c r="K117" s="136"/>
      <c r="L117" s="124"/>
      <c r="M117" s="126"/>
      <c r="N117" s="141">
        <f>IF('部員情報'!E102="","",'部員情報'!E102&amp;"　"&amp;'部員情報'!F102)</f>
      </c>
      <c r="O117" s="142"/>
      <c r="P117" s="142"/>
      <c r="Q117" s="143"/>
      <c r="R117" s="126"/>
      <c r="S117" s="204"/>
      <c r="T117" s="205"/>
    </row>
    <row r="118" spans="3:20" ht="14.25" customHeight="1">
      <c r="C118" s="123">
        <f>IF('部員情報'!B83="","",'部員情報'!B83)</f>
      </c>
      <c r="D118" s="125">
        <f>IF('部員情報'!I83="","",'部員情報'!I83)</f>
      </c>
      <c r="E118" s="127">
        <f>IF('部員情報'!G83="","",'部員情報'!G83&amp;"　"&amp;'部員情報'!H83)</f>
      </c>
      <c r="F118" s="128"/>
      <c r="G118" s="128"/>
      <c r="H118" s="129"/>
      <c r="I118" s="125">
        <f>IF('部員情報'!J83="","",DATEDIF('部員情報'!J83,'基礎データ'!$F$25,"y"))</f>
      </c>
      <c r="J118" s="144">
        <f>IF('部員情報'!J83="","",'部員情報'!J83)</f>
      </c>
      <c r="K118" s="145"/>
      <c r="L118" s="123">
        <f>IF('部員情報'!B103="","",'部員情報'!B103)</f>
      </c>
      <c r="M118" s="125">
        <f>IF('部員情報'!I103="","",'部員情報'!I103)</f>
      </c>
      <c r="N118" s="127">
        <f>IF('部員情報'!G103="","",'部員情報'!G103&amp;"　"&amp;'部員情報'!H103)</f>
      </c>
      <c r="O118" s="128"/>
      <c r="P118" s="128"/>
      <c r="Q118" s="129"/>
      <c r="R118" s="125">
        <f>IF('部員情報'!J103="","",DATEDIF('部員情報'!J103,'基礎データ'!$F$25,"y"))</f>
      </c>
      <c r="S118" s="200">
        <f>IF('部員情報'!J103="","",'部員情報'!J103)</f>
      </c>
      <c r="T118" s="201"/>
    </row>
    <row r="119" spans="3:20" ht="21.75" customHeight="1" thickBot="1">
      <c r="C119" s="189"/>
      <c r="D119" s="149"/>
      <c r="E119" s="146">
        <f>IF('部員情報'!E83="","",'部員情報'!E83&amp;"　"&amp;'部員情報'!F83)</f>
      </c>
      <c r="F119" s="147"/>
      <c r="G119" s="147"/>
      <c r="H119" s="148"/>
      <c r="I119" s="149"/>
      <c r="J119" s="206"/>
      <c r="K119" s="207"/>
      <c r="L119" s="189"/>
      <c r="M119" s="149"/>
      <c r="N119" s="146">
        <f>IF('部員情報'!E103="","",'部員情報'!E103&amp;"　"&amp;'部員情報'!F103)</f>
      </c>
      <c r="O119" s="147"/>
      <c r="P119" s="147"/>
      <c r="Q119" s="148"/>
      <c r="R119" s="149"/>
      <c r="S119" s="202"/>
      <c r="T119" s="203"/>
    </row>
    <row r="120" spans="3:20" ht="14.25" customHeight="1">
      <c r="C120" s="199">
        <f>IF('部員情報'!B84="","",'部員情報'!B84)</f>
      </c>
      <c r="D120" s="177">
        <f>IF('部員情報'!I84="","",'部員情報'!I84)</f>
      </c>
      <c r="E120" s="192">
        <f>IF('部員情報'!G84="","",'部員情報'!G84&amp;"　"&amp;'部員情報'!H84)</f>
      </c>
      <c r="F120" s="193"/>
      <c r="G120" s="193"/>
      <c r="H120" s="194"/>
      <c r="I120" s="177">
        <f>IF('部員情報'!J84="","",DATEDIF('部員情報'!J84,'基礎データ'!$F$25,"y"))</f>
      </c>
      <c r="J120" s="208">
        <f>IF('部員情報'!J84="","",'部員情報'!J84)</f>
      </c>
      <c r="K120" s="209"/>
      <c r="L120" s="199">
        <f>IF('部員情報'!B104="","",'部員情報'!B104)</f>
      </c>
      <c r="M120" s="177">
        <f>IF('部員情報'!I104="","",'部員情報'!I104)</f>
      </c>
      <c r="N120" s="192">
        <f>IF('部員情報'!G104="","",'部員情報'!G104&amp;"　"&amp;'部員情報'!H104)</f>
      </c>
      <c r="O120" s="193"/>
      <c r="P120" s="193"/>
      <c r="Q120" s="194"/>
      <c r="R120" s="177">
        <f>IF('部員情報'!J104="","",DATEDIF('部員情報'!J104,'基礎データ'!$F$25,"y"))</f>
      </c>
      <c r="S120" s="210">
        <f>IF('部員情報'!J104="","",'部員情報'!J104)</f>
      </c>
      <c r="T120" s="211"/>
    </row>
    <row r="121" spans="3:20" ht="21.75" customHeight="1">
      <c r="C121" s="124"/>
      <c r="D121" s="126"/>
      <c r="E121" s="141">
        <f>IF('部員情報'!E84="","",'部員情報'!E84&amp;"　"&amp;'部員情報'!F84)</f>
      </c>
      <c r="F121" s="142"/>
      <c r="G121" s="142"/>
      <c r="H121" s="143"/>
      <c r="I121" s="126"/>
      <c r="J121" s="135"/>
      <c r="K121" s="136"/>
      <c r="L121" s="124"/>
      <c r="M121" s="126"/>
      <c r="N121" s="141">
        <f>IF('部員情報'!E104="","",'部員情報'!E104&amp;"　"&amp;'部員情報'!F104)</f>
      </c>
      <c r="O121" s="142"/>
      <c r="P121" s="142"/>
      <c r="Q121" s="143"/>
      <c r="R121" s="126"/>
      <c r="S121" s="204"/>
      <c r="T121" s="205"/>
    </row>
    <row r="122" spans="3:20" ht="14.25" customHeight="1">
      <c r="C122" s="198">
        <f>IF('部員情報'!B85="","",'部員情報'!B85)</f>
      </c>
      <c r="D122" s="140">
        <f>IF('部員情報'!I85="","",'部員情報'!I85)</f>
      </c>
      <c r="E122" s="137">
        <f>IF('部員情報'!G85="","",'部員情報'!G85&amp;"　"&amp;'部員情報'!H85)</f>
      </c>
      <c r="F122" s="138"/>
      <c r="G122" s="138"/>
      <c r="H122" s="139"/>
      <c r="I122" s="140">
        <f>IF('部員情報'!J85="","",DATEDIF('部員情報'!J85,'基礎データ'!$F$25,"y"))</f>
      </c>
      <c r="J122" s="133">
        <f>IF('部員情報'!J85="","",'部員情報'!J85)</f>
      </c>
      <c r="K122" s="134"/>
      <c r="L122" s="198">
        <f>IF('部員情報'!B105="","",'部員情報'!B105)</f>
      </c>
      <c r="M122" s="140">
        <f>IF('部員情報'!I105="","",'部員情報'!I105)</f>
      </c>
      <c r="N122" s="137">
        <f>IF('部員情報'!G105="","",'部員情報'!G105&amp;"　"&amp;'部員情報'!H105)</f>
      </c>
      <c r="O122" s="138"/>
      <c r="P122" s="138"/>
      <c r="Q122" s="139"/>
      <c r="R122" s="140">
        <f>IF('部員情報'!J105="","",DATEDIF('部員情報'!J105,'基礎データ'!$F$25,"y"))</f>
      </c>
      <c r="S122" s="212">
        <f>IF('部員情報'!J105="","",'部員情報'!J105)</f>
      </c>
      <c r="T122" s="213"/>
    </row>
    <row r="123" spans="3:20" ht="21.75" customHeight="1">
      <c r="C123" s="124"/>
      <c r="D123" s="126"/>
      <c r="E123" s="141">
        <f>IF('部員情報'!E85="","",'部員情報'!E85&amp;"　"&amp;'部員情報'!F85)</f>
      </c>
      <c r="F123" s="142"/>
      <c r="G123" s="142"/>
      <c r="H123" s="143"/>
      <c r="I123" s="126"/>
      <c r="J123" s="135"/>
      <c r="K123" s="136"/>
      <c r="L123" s="124"/>
      <c r="M123" s="126"/>
      <c r="N123" s="141">
        <f>IF('部員情報'!E105="","",'部員情報'!E105&amp;"　"&amp;'部員情報'!F105)</f>
      </c>
      <c r="O123" s="142"/>
      <c r="P123" s="142"/>
      <c r="Q123" s="143"/>
      <c r="R123" s="126"/>
      <c r="S123" s="204"/>
      <c r="T123" s="205"/>
    </row>
    <row r="124" spans="3:20" ht="14.25" customHeight="1">
      <c r="C124" s="123">
        <f>IF('部員情報'!B86="","",'部員情報'!B86)</f>
      </c>
      <c r="D124" s="125">
        <f>IF('部員情報'!I86="","",'部員情報'!I86)</f>
      </c>
      <c r="E124" s="127">
        <f>IF('部員情報'!G86="","",'部員情報'!G86&amp;"　"&amp;'部員情報'!H86)</f>
      </c>
      <c r="F124" s="128"/>
      <c r="G124" s="128"/>
      <c r="H124" s="129"/>
      <c r="I124" s="125">
        <f>IF('部員情報'!J86="","",DATEDIF('部員情報'!J86,'基礎データ'!$F$25,"y"))</f>
      </c>
      <c r="J124" s="144">
        <f>IF('部員情報'!J86="","",'部員情報'!J86)</f>
      </c>
      <c r="K124" s="145"/>
      <c r="L124" s="123">
        <f>IF('部員情報'!B106="","",'部員情報'!B106)</f>
      </c>
      <c r="M124" s="125">
        <f>IF('部員情報'!I106="","",'部員情報'!I106)</f>
      </c>
      <c r="N124" s="127">
        <f>IF('部員情報'!G106="","",'部員情報'!G106&amp;"　"&amp;'部員情報'!H106)</f>
      </c>
      <c r="O124" s="128"/>
      <c r="P124" s="128"/>
      <c r="Q124" s="129"/>
      <c r="R124" s="125">
        <f>IF('部員情報'!J106="","",DATEDIF('部員情報'!J106,'基礎データ'!$F$25,"y"))</f>
      </c>
      <c r="S124" s="200">
        <f>IF('部員情報'!J106="","",'部員情報'!J106)</f>
      </c>
      <c r="T124" s="201"/>
    </row>
    <row r="125" spans="3:20" ht="21.75" customHeight="1">
      <c r="C125" s="124"/>
      <c r="D125" s="126"/>
      <c r="E125" s="141">
        <f>IF('部員情報'!E86="","",'部員情報'!E86&amp;"　"&amp;'部員情報'!F86)</f>
      </c>
      <c r="F125" s="142"/>
      <c r="G125" s="142"/>
      <c r="H125" s="143"/>
      <c r="I125" s="126"/>
      <c r="J125" s="135"/>
      <c r="K125" s="136"/>
      <c r="L125" s="124"/>
      <c r="M125" s="126"/>
      <c r="N125" s="141">
        <f>IF('部員情報'!E106="","",'部員情報'!E106&amp;"　"&amp;'部員情報'!F106)</f>
      </c>
      <c r="O125" s="142"/>
      <c r="P125" s="142"/>
      <c r="Q125" s="143"/>
      <c r="R125" s="126"/>
      <c r="S125" s="204"/>
      <c r="T125" s="205"/>
    </row>
    <row r="126" spans="3:20" ht="14.25" customHeight="1">
      <c r="C126" s="123">
        <f>IF('部員情報'!B87="","",'部員情報'!B87)</f>
      </c>
      <c r="D126" s="125">
        <f>IF('部員情報'!I87="","",'部員情報'!I87)</f>
      </c>
      <c r="E126" s="127">
        <f>IF('部員情報'!G87="","",'部員情報'!G87&amp;"　"&amp;'部員情報'!H87)</f>
      </c>
      <c r="F126" s="128"/>
      <c r="G126" s="128"/>
      <c r="H126" s="129"/>
      <c r="I126" s="125">
        <f>IF('部員情報'!J87="","",DATEDIF('部員情報'!J87,'基礎データ'!$F$25,"y"))</f>
      </c>
      <c r="J126" s="144">
        <f>IF('部員情報'!J87="","",'部員情報'!J87)</f>
      </c>
      <c r="K126" s="145"/>
      <c r="L126" s="123">
        <f>IF('部員情報'!B107="","",'部員情報'!B107)</f>
      </c>
      <c r="M126" s="125">
        <f>IF('部員情報'!I107="","",'部員情報'!I107)</f>
      </c>
      <c r="N126" s="127">
        <f>IF('部員情報'!G107="","",'部員情報'!G107&amp;"　"&amp;'部員情報'!H107)</f>
      </c>
      <c r="O126" s="128"/>
      <c r="P126" s="128"/>
      <c r="Q126" s="129"/>
      <c r="R126" s="125">
        <f>IF('部員情報'!J107="","",DATEDIF('部員情報'!J107,'基礎データ'!$F$25,"y"))</f>
      </c>
      <c r="S126" s="200">
        <f>IF('部員情報'!J107="","",'部員情報'!J107)</f>
      </c>
      <c r="T126" s="201"/>
    </row>
    <row r="127" spans="3:20" ht="21.75" customHeight="1">
      <c r="C127" s="124"/>
      <c r="D127" s="126"/>
      <c r="E127" s="141">
        <f>IF('部員情報'!E87="","",'部員情報'!E87&amp;"　"&amp;'部員情報'!F87)</f>
      </c>
      <c r="F127" s="142"/>
      <c r="G127" s="142"/>
      <c r="H127" s="143"/>
      <c r="I127" s="126"/>
      <c r="J127" s="135"/>
      <c r="K127" s="136"/>
      <c r="L127" s="124"/>
      <c r="M127" s="126"/>
      <c r="N127" s="141">
        <f>IF('部員情報'!E107="","",'部員情報'!E107&amp;"　"&amp;'部員情報'!F107)</f>
      </c>
      <c r="O127" s="142"/>
      <c r="P127" s="142"/>
      <c r="Q127" s="143"/>
      <c r="R127" s="126"/>
      <c r="S127" s="204"/>
      <c r="T127" s="205"/>
    </row>
    <row r="128" spans="3:20" ht="14.25" customHeight="1">
      <c r="C128" s="123">
        <f>IF('部員情報'!B88="","",'部員情報'!B88)</f>
      </c>
      <c r="D128" s="125">
        <f>IF('部員情報'!I88="","",'部員情報'!I88)</f>
      </c>
      <c r="E128" s="127">
        <f>IF('部員情報'!G88="","",'部員情報'!G88&amp;"　"&amp;'部員情報'!H88)</f>
      </c>
      <c r="F128" s="128"/>
      <c r="G128" s="128"/>
      <c r="H128" s="129"/>
      <c r="I128" s="125">
        <f>IF('部員情報'!J88="","",DATEDIF('部員情報'!J88,'基礎データ'!$F$25,"y"))</f>
      </c>
      <c r="J128" s="144">
        <f>IF('部員情報'!J88="","",'部員情報'!J88)</f>
      </c>
      <c r="K128" s="145"/>
      <c r="L128" s="123">
        <f>IF('部員情報'!B108="","",'部員情報'!B108)</f>
      </c>
      <c r="M128" s="125">
        <f>IF('部員情報'!I108="","",'部員情報'!I108)</f>
      </c>
      <c r="N128" s="127">
        <f>IF('部員情報'!G108="","",'部員情報'!G108&amp;"　"&amp;'部員情報'!H108)</f>
      </c>
      <c r="O128" s="128"/>
      <c r="P128" s="128"/>
      <c r="Q128" s="129"/>
      <c r="R128" s="125">
        <f>IF('部員情報'!J108="","",DATEDIF('部員情報'!J108,'基礎データ'!$F$25,"y"))</f>
      </c>
      <c r="S128" s="200">
        <f>IF('部員情報'!J108="","",'部員情報'!J108)</f>
      </c>
      <c r="T128" s="201"/>
    </row>
    <row r="129" spans="3:20" ht="21.75" customHeight="1" thickBot="1">
      <c r="C129" s="189"/>
      <c r="D129" s="149"/>
      <c r="E129" s="146">
        <f>IF('部員情報'!E88="","",'部員情報'!E88&amp;"　"&amp;'部員情報'!F88)</f>
      </c>
      <c r="F129" s="147"/>
      <c r="G129" s="147"/>
      <c r="H129" s="148"/>
      <c r="I129" s="149"/>
      <c r="J129" s="206"/>
      <c r="K129" s="207"/>
      <c r="L129" s="189"/>
      <c r="M129" s="149"/>
      <c r="N129" s="146">
        <f>IF('部員情報'!E108="","",'部員情報'!E108&amp;"　"&amp;'部員情報'!F108)</f>
      </c>
      <c r="O129" s="147"/>
      <c r="P129" s="147"/>
      <c r="Q129" s="148"/>
      <c r="R129" s="149"/>
      <c r="S129" s="202"/>
      <c r="T129" s="203"/>
    </row>
    <row r="130" spans="16:18" ht="13.5">
      <c r="P130" t="s">
        <v>63</v>
      </c>
      <c r="R130" t="s">
        <v>66</v>
      </c>
    </row>
  </sheetData>
  <sheetProtection/>
  <mergeCells count="675">
    <mergeCell ref="N128:Q128"/>
    <mergeCell ref="N126:Q126"/>
    <mergeCell ref="R124:R125"/>
    <mergeCell ref="E128:H128"/>
    <mergeCell ref="I128:I129"/>
    <mergeCell ref="R126:R127"/>
    <mergeCell ref="J126:K127"/>
    <mergeCell ref="L126:L127"/>
    <mergeCell ref="M126:M127"/>
    <mergeCell ref="R9:T11"/>
    <mergeCell ref="S128:T129"/>
    <mergeCell ref="E129:H129"/>
    <mergeCell ref="N129:Q129"/>
    <mergeCell ref="J128:K129"/>
    <mergeCell ref="L128:L129"/>
    <mergeCell ref="M128:M129"/>
    <mergeCell ref="R128:R129"/>
    <mergeCell ref="S126:T127"/>
    <mergeCell ref="N127:Q127"/>
    <mergeCell ref="C128:C129"/>
    <mergeCell ref="H11:I11"/>
    <mergeCell ref="J11:K11"/>
    <mergeCell ref="C126:C127"/>
    <mergeCell ref="D126:D127"/>
    <mergeCell ref="E126:H126"/>
    <mergeCell ref="I126:I127"/>
    <mergeCell ref="C124:C125"/>
    <mergeCell ref="D128:D129"/>
    <mergeCell ref="E127:H127"/>
    <mergeCell ref="S124:T125"/>
    <mergeCell ref="E125:H125"/>
    <mergeCell ref="N125:Q125"/>
    <mergeCell ref="J124:K125"/>
    <mergeCell ref="L124:L125"/>
    <mergeCell ref="M124:M125"/>
    <mergeCell ref="N124:Q124"/>
    <mergeCell ref="D124:D125"/>
    <mergeCell ref="E124:H124"/>
    <mergeCell ref="I124:I125"/>
    <mergeCell ref="C122:C123"/>
    <mergeCell ref="D122:D123"/>
    <mergeCell ref="E122:H122"/>
    <mergeCell ref="I122:I123"/>
    <mergeCell ref="R122:R123"/>
    <mergeCell ref="S122:T123"/>
    <mergeCell ref="E123:H123"/>
    <mergeCell ref="N123:Q123"/>
    <mergeCell ref="J122:K123"/>
    <mergeCell ref="L122:L123"/>
    <mergeCell ref="M122:M123"/>
    <mergeCell ref="N122:Q122"/>
    <mergeCell ref="R120:R121"/>
    <mergeCell ref="S120:T121"/>
    <mergeCell ref="E121:H121"/>
    <mergeCell ref="N121:Q121"/>
    <mergeCell ref="J120:K121"/>
    <mergeCell ref="L120:L121"/>
    <mergeCell ref="M120:M121"/>
    <mergeCell ref="N120:Q120"/>
    <mergeCell ref="C120:C121"/>
    <mergeCell ref="D120:D121"/>
    <mergeCell ref="E120:H120"/>
    <mergeCell ref="I120:I121"/>
    <mergeCell ref="C118:C119"/>
    <mergeCell ref="D118:D119"/>
    <mergeCell ref="E118:H118"/>
    <mergeCell ref="I118:I119"/>
    <mergeCell ref="R118:R119"/>
    <mergeCell ref="S118:T119"/>
    <mergeCell ref="E119:H119"/>
    <mergeCell ref="N119:Q119"/>
    <mergeCell ref="J118:K119"/>
    <mergeCell ref="L118:L119"/>
    <mergeCell ref="M118:M119"/>
    <mergeCell ref="N118:Q118"/>
    <mergeCell ref="R116:R117"/>
    <mergeCell ref="S116:T117"/>
    <mergeCell ref="E117:H117"/>
    <mergeCell ref="N117:Q117"/>
    <mergeCell ref="J116:K117"/>
    <mergeCell ref="L116:L117"/>
    <mergeCell ref="M116:M117"/>
    <mergeCell ref="N116:Q116"/>
    <mergeCell ref="C116:C117"/>
    <mergeCell ref="D116:D117"/>
    <mergeCell ref="E116:H116"/>
    <mergeCell ref="I116:I117"/>
    <mergeCell ref="C114:C115"/>
    <mergeCell ref="D114:D115"/>
    <mergeCell ref="E114:H114"/>
    <mergeCell ref="I114:I115"/>
    <mergeCell ref="R114:R115"/>
    <mergeCell ref="S114:T115"/>
    <mergeCell ref="E115:H115"/>
    <mergeCell ref="N115:Q115"/>
    <mergeCell ref="J114:K115"/>
    <mergeCell ref="L114:L115"/>
    <mergeCell ref="M114:M115"/>
    <mergeCell ref="N114:Q114"/>
    <mergeCell ref="R112:R113"/>
    <mergeCell ref="S112:T113"/>
    <mergeCell ref="E113:H113"/>
    <mergeCell ref="N113:Q113"/>
    <mergeCell ref="J112:K113"/>
    <mergeCell ref="L112:L113"/>
    <mergeCell ref="M112:M113"/>
    <mergeCell ref="N112:Q112"/>
    <mergeCell ref="C112:C113"/>
    <mergeCell ref="D112:D113"/>
    <mergeCell ref="E112:H112"/>
    <mergeCell ref="I112:I113"/>
    <mergeCell ref="C110:C111"/>
    <mergeCell ref="D110:D111"/>
    <mergeCell ref="E110:H110"/>
    <mergeCell ref="I110:I111"/>
    <mergeCell ref="R110:R111"/>
    <mergeCell ref="S110:T111"/>
    <mergeCell ref="E111:H111"/>
    <mergeCell ref="N111:Q111"/>
    <mergeCell ref="J110:K111"/>
    <mergeCell ref="L110:L111"/>
    <mergeCell ref="M110:M111"/>
    <mergeCell ref="N110:Q110"/>
    <mergeCell ref="R108:R109"/>
    <mergeCell ref="S108:T109"/>
    <mergeCell ref="E109:H109"/>
    <mergeCell ref="N109:Q109"/>
    <mergeCell ref="J108:K109"/>
    <mergeCell ref="L108:L109"/>
    <mergeCell ref="M108:M109"/>
    <mergeCell ref="N108:Q108"/>
    <mergeCell ref="C108:C109"/>
    <mergeCell ref="D108:D109"/>
    <mergeCell ref="E108:H108"/>
    <mergeCell ref="I108:I109"/>
    <mergeCell ref="C106:C107"/>
    <mergeCell ref="D106:D107"/>
    <mergeCell ref="E106:H106"/>
    <mergeCell ref="I106:I107"/>
    <mergeCell ref="R106:R107"/>
    <mergeCell ref="S106:T107"/>
    <mergeCell ref="E107:H107"/>
    <mergeCell ref="N107:Q107"/>
    <mergeCell ref="J106:K107"/>
    <mergeCell ref="L106:L107"/>
    <mergeCell ref="M106:M107"/>
    <mergeCell ref="N106:Q106"/>
    <mergeCell ref="R104:R105"/>
    <mergeCell ref="S104:T105"/>
    <mergeCell ref="E105:H105"/>
    <mergeCell ref="N105:Q105"/>
    <mergeCell ref="J104:K105"/>
    <mergeCell ref="L104:L105"/>
    <mergeCell ref="M104:M105"/>
    <mergeCell ref="N104:Q104"/>
    <mergeCell ref="C104:C105"/>
    <mergeCell ref="D104:D105"/>
    <mergeCell ref="E104:H104"/>
    <mergeCell ref="I104:I105"/>
    <mergeCell ref="C102:C103"/>
    <mergeCell ref="D102:D103"/>
    <mergeCell ref="E102:H102"/>
    <mergeCell ref="I102:I103"/>
    <mergeCell ref="R102:R103"/>
    <mergeCell ref="S102:T103"/>
    <mergeCell ref="E103:H103"/>
    <mergeCell ref="N103:Q103"/>
    <mergeCell ref="J102:K103"/>
    <mergeCell ref="L102:L103"/>
    <mergeCell ref="M102:M103"/>
    <mergeCell ref="N102:Q102"/>
    <mergeCell ref="S83:T84"/>
    <mergeCell ref="C81:C82"/>
    <mergeCell ref="R100:R101"/>
    <mergeCell ref="S100:T101"/>
    <mergeCell ref="E101:H101"/>
    <mergeCell ref="N101:Q101"/>
    <mergeCell ref="J100:K101"/>
    <mergeCell ref="L100:L101"/>
    <mergeCell ref="M100:M101"/>
    <mergeCell ref="N100:Q100"/>
    <mergeCell ref="L83:L84"/>
    <mergeCell ref="M83:M84"/>
    <mergeCell ref="R81:R82"/>
    <mergeCell ref="C77:C78"/>
    <mergeCell ref="D77:D78"/>
    <mergeCell ref="I77:I78"/>
    <mergeCell ref="J77:K78"/>
    <mergeCell ref="D79:D80"/>
    <mergeCell ref="R83:R84"/>
    <mergeCell ref="I79:I80"/>
    <mergeCell ref="C73:C74"/>
    <mergeCell ref="D73:D74"/>
    <mergeCell ref="I73:I74"/>
    <mergeCell ref="J81:K82"/>
    <mergeCell ref="E82:H82"/>
    <mergeCell ref="I69:I70"/>
    <mergeCell ref="J69:K70"/>
    <mergeCell ref="E72:H72"/>
    <mergeCell ref="E71:H71"/>
    <mergeCell ref="J73:K74"/>
    <mergeCell ref="J79:K80"/>
    <mergeCell ref="E80:H80"/>
    <mergeCell ref="D75:D76"/>
    <mergeCell ref="C71:C72"/>
    <mergeCell ref="D71:D72"/>
    <mergeCell ref="I71:I72"/>
    <mergeCell ref="J71:K72"/>
    <mergeCell ref="C75:C76"/>
    <mergeCell ref="E74:H74"/>
    <mergeCell ref="I75:I76"/>
    <mergeCell ref="C63:C64"/>
    <mergeCell ref="D63:D64"/>
    <mergeCell ref="I65:I66"/>
    <mergeCell ref="J65:K66"/>
    <mergeCell ref="E65:H65"/>
    <mergeCell ref="C67:C68"/>
    <mergeCell ref="D67:D68"/>
    <mergeCell ref="I67:I68"/>
    <mergeCell ref="N63:Q63"/>
    <mergeCell ref="R63:R64"/>
    <mergeCell ref="C65:C66"/>
    <mergeCell ref="D65:D66"/>
    <mergeCell ref="C69:C70"/>
    <mergeCell ref="D69:D70"/>
    <mergeCell ref="E63:H63"/>
    <mergeCell ref="I63:I64"/>
    <mergeCell ref="J67:K68"/>
    <mergeCell ref="E68:H68"/>
    <mergeCell ref="C57:C58"/>
    <mergeCell ref="E58:H58"/>
    <mergeCell ref="L61:L62"/>
    <mergeCell ref="N60:Q60"/>
    <mergeCell ref="S63:T64"/>
    <mergeCell ref="E64:H64"/>
    <mergeCell ref="N64:Q64"/>
    <mergeCell ref="J63:K64"/>
    <mergeCell ref="L63:L64"/>
    <mergeCell ref="M63:M64"/>
    <mergeCell ref="L59:L60"/>
    <mergeCell ref="C59:C60"/>
    <mergeCell ref="D59:D60"/>
    <mergeCell ref="E59:H59"/>
    <mergeCell ref="I59:I60"/>
    <mergeCell ref="N61:Q61"/>
    <mergeCell ref="C61:C62"/>
    <mergeCell ref="D61:D62"/>
    <mergeCell ref="E61:H61"/>
    <mergeCell ref="I61:I62"/>
    <mergeCell ref="N56:Q56"/>
    <mergeCell ref="J55:K56"/>
    <mergeCell ref="L55:L56"/>
    <mergeCell ref="M55:M56"/>
    <mergeCell ref="N55:Q55"/>
    <mergeCell ref="N58:Q58"/>
    <mergeCell ref="J57:K58"/>
    <mergeCell ref="L57:L58"/>
    <mergeCell ref="M57:M58"/>
    <mergeCell ref="N57:Q57"/>
    <mergeCell ref="N54:Q54"/>
    <mergeCell ref="J53:K54"/>
    <mergeCell ref="L53:L54"/>
    <mergeCell ref="M53:M54"/>
    <mergeCell ref="N53:Q53"/>
    <mergeCell ref="C55:C56"/>
    <mergeCell ref="D55:D56"/>
    <mergeCell ref="E55:H55"/>
    <mergeCell ref="I55:I56"/>
    <mergeCell ref="E56:H56"/>
    <mergeCell ref="C53:C54"/>
    <mergeCell ref="D53:D54"/>
    <mergeCell ref="E53:H53"/>
    <mergeCell ref="I53:I54"/>
    <mergeCell ref="E54:H54"/>
    <mergeCell ref="C38:C39"/>
    <mergeCell ref="E52:H52"/>
    <mergeCell ref="D38:D39"/>
    <mergeCell ref="E38:H38"/>
    <mergeCell ref="I38:I39"/>
    <mergeCell ref="N52:Q52"/>
    <mergeCell ref="J51:K52"/>
    <mergeCell ref="L51:L52"/>
    <mergeCell ref="M51:M52"/>
    <mergeCell ref="N51:Q51"/>
    <mergeCell ref="C43:C44"/>
    <mergeCell ref="D43:D44"/>
    <mergeCell ref="E43:H43"/>
    <mergeCell ref="I43:I44"/>
    <mergeCell ref="E44:H44"/>
    <mergeCell ref="M45:M46"/>
    <mergeCell ref="J43:K44"/>
    <mergeCell ref="L43:L44"/>
    <mergeCell ref="M43:M44"/>
    <mergeCell ref="J38:K39"/>
    <mergeCell ref="L38:L39"/>
    <mergeCell ref="M38:M39"/>
    <mergeCell ref="J45:K46"/>
    <mergeCell ref="L45:L46"/>
    <mergeCell ref="L36:L37"/>
    <mergeCell ref="R43:R44"/>
    <mergeCell ref="S43:T44"/>
    <mergeCell ref="R36:R37"/>
    <mergeCell ref="S36:T37"/>
    <mergeCell ref="R38:R39"/>
    <mergeCell ref="S38:T39"/>
    <mergeCell ref="N37:Q37"/>
    <mergeCell ref="N39:Q39"/>
    <mergeCell ref="C45:C46"/>
    <mergeCell ref="D45:D46"/>
    <mergeCell ref="E45:H45"/>
    <mergeCell ref="I45:I46"/>
    <mergeCell ref="E46:H46"/>
    <mergeCell ref="C36:C37"/>
    <mergeCell ref="D36:D37"/>
    <mergeCell ref="E36:H36"/>
    <mergeCell ref="I36:I37"/>
    <mergeCell ref="E37:H37"/>
    <mergeCell ref="N46:Q46"/>
    <mergeCell ref="R34:R35"/>
    <mergeCell ref="S34:T35"/>
    <mergeCell ref="M36:M37"/>
    <mergeCell ref="N36:Q36"/>
    <mergeCell ref="N45:Q45"/>
    <mergeCell ref="N43:Q43"/>
    <mergeCell ref="N44:Q44"/>
    <mergeCell ref="N38:Q38"/>
    <mergeCell ref="N35:Q35"/>
    <mergeCell ref="C34:C35"/>
    <mergeCell ref="D34:D35"/>
    <mergeCell ref="E34:H34"/>
    <mergeCell ref="I34:I35"/>
    <mergeCell ref="E35:H35"/>
    <mergeCell ref="J30:K31"/>
    <mergeCell ref="C32:C33"/>
    <mergeCell ref="D32:D33"/>
    <mergeCell ref="E32:H32"/>
    <mergeCell ref="I32:I33"/>
    <mergeCell ref="M34:M35"/>
    <mergeCell ref="N34:Q34"/>
    <mergeCell ref="J34:K35"/>
    <mergeCell ref="L34:L35"/>
    <mergeCell ref="J32:K33"/>
    <mergeCell ref="L32:L33"/>
    <mergeCell ref="E33:H33"/>
    <mergeCell ref="L30:L31"/>
    <mergeCell ref="M30:M31"/>
    <mergeCell ref="N30:Q30"/>
    <mergeCell ref="M32:M33"/>
    <mergeCell ref="N32:Q32"/>
    <mergeCell ref="R30:R31"/>
    <mergeCell ref="S30:T31"/>
    <mergeCell ref="N31:Q31"/>
    <mergeCell ref="R32:R33"/>
    <mergeCell ref="S32:T33"/>
    <mergeCell ref="N33:Q33"/>
    <mergeCell ref="C30:C31"/>
    <mergeCell ref="D30:D31"/>
    <mergeCell ref="E30:H30"/>
    <mergeCell ref="I30:I31"/>
    <mergeCell ref="E31:H31"/>
    <mergeCell ref="C28:C29"/>
    <mergeCell ref="D28:D29"/>
    <mergeCell ref="E28:H28"/>
    <mergeCell ref="I28:I29"/>
    <mergeCell ref="N26:Q26"/>
    <mergeCell ref="R28:R29"/>
    <mergeCell ref="S28:T29"/>
    <mergeCell ref="E29:H29"/>
    <mergeCell ref="N29:Q29"/>
    <mergeCell ref="J28:K29"/>
    <mergeCell ref="L28:L29"/>
    <mergeCell ref="M28:M29"/>
    <mergeCell ref="N28:Q28"/>
    <mergeCell ref="I18:I19"/>
    <mergeCell ref="I26:I27"/>
    <mergeCell ref="E25:H25"/>
    <mergeCell ref="R26:R27"/>
    <mergeCell ref="S26:T27"/>
    <mergeCell ref="E27:H27"/>
    <mergeCell ref="N27:Q27"/>
    <mergeCell ref="J26:K27"/>
    <mergeCell ref="L26:L27"/>
    <mergeCell ref="M26:M27"/>
    <mergeCell ref="M24:M25"/>
    <mergeCell ref="E24:H24"/>
    <mergeCell ref="C26:C27"/>
    <mergeCell ref="D26:D27"/>
    <mergeCell ref="E26:H26"/>
    <mergeCell ref="J18:K19"/>
    <mergeCell ref="L18:L19"/>
    <mergeCell ref="C18:C19"/>
    <mergeCell ref="D18:D19"/>
    <mergeCell ref="E18:H18"/>
    <mergeCell ref="J24:K25"/>
    <mergeCell ref="S24:T25"/>
    <mergeCell ref="R18:R19"/>
    <mergeCell ref="S18:T19"/>
    <mergeCell ref="J22:K23"/>
    <mergeCell ref="L22:L23"/>
    <mergeCell ref="M22:M23"/>
    <mergeCell ref="R22:R23"/>
    <mergeCell ref="N24:Q24"/>
    <mergeCell ref="L24:L25"/>
    <mergeCell ref="E20:H20"/>
    <mergeCell ref="C24:C25"/>
    <mergeCell ref="D24:D25"/>
    <mergeCell ref="S22:T23"/>
    <mergeCell ref="R20:R21"/>
    <mergeCell ref="S20:T21"/>
    <mergeCell ref="C22:C23"/>
    <mergeCell ref="D22:D23"/>
    <mergeCell ref="I22:I23"/>
    <mergeCell ref="I24:I25"/>
    <mergeCell ref="R75:R76"/>
    <mergeCell ref="M77:M78"/>
    <mergeCell ref="L75:L76"/>
    <mergeCell ref="R57:R58"/>
    <mergeCell ref="C20:C21"/>
    <mergeCell ref="D20:D21"/>
    <mergeCell ref="I20:I21"/>
    <mergeCell ref="E21:H21"/>
    <mergeCell ref="J20:K21"/>
    <mergeCell ref="L20:L21"/>
    <mergeCell ref="S81:T82"/>
    <mergeCell ref="R24:R25"/>
    <mergeCell ref="S77:T78"/>
    <mergeCell ref="E77:H77"/>
    <mergeCell ref="N77:Q77"/>
    <mergeCell ref="E75:H75"/>
    <mergeCell ref="N75:Q75"/>
    <mergeCell ref="J75:K76"/>
    <mergeCell ref="E76:H76"/>
    <mergeCell ref="E78:H78"/>
    <mergeCell ref="J88:K89"/>
    <mergeCell ref="L88:L89"/>
    <mergeCell ref="E88:H88"/>
    <mergeCell ref="I88:I89"/>
    <mergeCell ref="M88:M89"/>
    <mergeCell ref="S79:T80"/>
    <mergeCell ref="E79:H79"/>
    <mergeCell ref="N79:Q79"/>
    <mergeCell ref="E83:H83"/>
    <mergeCell ref="N80:Q80"/>
    <mergeCell ref="J83:K84"/>
    <mergeCell ref="S73:T74"/>
    <mergeCell ref="E73:H73"/>
    <mergeCell ref="N73:Q73"/>
    <mergeCell ref="I81:I82"/>
    <mergeCell ref="N82:Q82"/>
    <mergeCell ref="L73:L74"/>
    <mergeCell ref="L77:L78"/>
    <mergeCell ref="L79:L80"/>
    <mergeCell ref="M79:M80"/>
    <mergeCell ref="S71:T72"/>
    <mergeCell ref="N71:Q71"/>
    <mergeCell ref="C88:C89"/>
    <mergeCell ref="D88:D89"/>
    <mergeCell ref="D81:D82"/>
    <mergeCell ref="C79:C80"/>
    <mergeCell ref="C83:C84"/>
    <mergeCell ref="D83:D84"/>
    <mergeCell ref="S88:T89"/>
    <mergeCell ref="I83:I84"/>
    <mergeCell ref="M81:M82"/>
    <mergeCell ref="N78:Q78"/>
    <mergeCell ref="N72:Q72"/>
    <mergeCell ref="S75:T76"/>
    <mergeCell ref="M75:M76"/>
    <mergeCell ref="C90:C91"/>
    <mergeCell ref="D90:D91"/>
    <mergeCell ref="E90:H90"/>
    <mergeCell ref="I90:I91"/>
    <mergeCell ref="E91:H91"/>
    <mergeCell ref="N91:Q91"/>
    <mergeCell ref="N90:Q90"/>
    <mergeCell ref="R88:R89"/>
    <mergeCell ref="R77:R78"/>
    <mergeCell ref="N89:Q89"/>
    <mergeCell ref="N83:Q83"/>
    <mergeCell ref="N88:Q88"/>
    <mergeCell ref="R79:R80"/>
    <mergeCell ref="S90:T91"/>
    <mergeCell ref="S92:T93"/>
    <mergeCell ref="N93:Q93"/>
    <mergeCell ref="N92:Q92"/>
    <mergeCell ref="C92:C93"/>
    <mergeCell ref="D92:D93"/>
    <mergeCell ref="E92:H92"/>
    <mergeCell ref="I92:I93"/>
    <mergeCell ref="E93:H93"/>
    <mergeCell ref="L92:L93"/>
    <mergeCell ref="S69:T70"/>
    <mergeCell ref="E69:H69"/>
    <mergeCell ref="N69:Q69"/>
    <mergeCell ref="E70:H70"/>
    <mergeCell ref="N70:Q70"/>
    <mergeCell ref="L69:L70"/>
    <mergeCell ref="M69:M70"/>
    <mergeCell ref="M92:M93"/>
    <mergeCell ref="R71:R72"/>
    <mergeCell ref="N84:Q84"/>
    <mergeCell ref="R92:R93"/>
    <mergeCell ref="N81:Q81"/>
    <mergeCell ref="R90:R91"/>
    <mergeCell ref="N74:Q74"/>
    <mergeCell ref="R73:R74"/>
    <mergeCell ref="M90:M91"/>
    <mergeCell ref="N76:Q76"/>
    <mergeCell ref="L71:L72"/>
    <mergeCell ref="L81:L82"/>
    <mergeCell ref="L90:L91"/>
    <mergeCell ref="R67:R68"/>
    <mergeCell ref="N68:Q68"/>
    <mergeCell ref="L67:L68"/>
    <mergeCell ref="M67:M68"/>
    <mergeCell ref="M73:M74"/>
    <mergeCell ref="M71:M72"/>
    <mergeCell ref="R69:R70"/>
    <mergeCell ref="R59:R60"/>
    <mergeCell ref="S67:T68"/>
    <mergeCell ref="E67:H67"/>
    <mergeCell ref="N67:Q67"/>
    <mergeCell ref="R61:R62"/>
    <mergeCell ref="S61:T62"/>
    <mergeCell ref="E62:H62"/>
    <mergeCell ref="N62:Q62"/>
    <mergeCell ref="J61:K62"/>
    <mergeCell ref="J59:K60"/>
    <mergeCell ref="S57:T58"/>
    <mergeCell ref="N65:Q65"/>
    <mergeCell ref="E66:H66"/>
    <mergeCell ref="N66:Q66"/>
    <mergeCell ref="L65:L66"/>
    <mergeCell ref="M65:M66"/>
    <mergeCell ref="M59:M60"/>
    <mergeCell ref="N59:Q59"/>
    <mergeCell ref="M61:M62"/>
    <mergeCell ref="S59:T60"/>
    <mergeCell ref="L47:L48"/>
    <mergeCell ref="M47:M48"/>
    <mergeCell ref="R65:R66"/>
    <mergeCell ref="S65:T66"/>
    <mergeCell ref="R55:R56"/>
    <mergeCell ref="S55:T56"/>
    <mergeCell ref="L49:L50"/>
    <mergeCell ref="M49:M50"/>
    <mergeCell ref="N49:Q49"/>
    <mergeCell ref="N47:Q47"/>
    <mergeCell ref="R45:R46"/>
    <mergeCell ref="S45:T46"/>
    <mergeCell ref="R53:R54"/>
    <mergeCell ref="S53:T54"/>
    <mergeCell ref="R47:R48"/>
    <mergeCell ref="S47:T48"/>
    <mergeCell ref="R49:R50"/>
    <mergeCell ref="S49:T50"/>
    <mergeCell ref="R51:R52"/>
    <mergeCell ref="S51:T52"/>
    <mergeCell ref="R94:R95"/>
    <mergeCell ref="S94:T95"/>
    <mergeCell ref="E95:H95"/>
    <mergeCell ref="N95:Q95"/>
    <mergeCell ref="N94:Q94"/>
    <mergeCell ref="J94:K95"/>
    <mergeCell ref="L94:L95"/>
    <mergeCell ref="E94:H94"/>
    <mergeCell ref="I94:I95"/>
    <mergeCell ref="M94:M95"/>
    <mergeCell ref="C96:C97"/>
    <mergeCell ref="D96:D97"/>
    <mergeCell ref="E96:H96"/>
    <mergeCell ref="I96:I97"/>
    <mergeCell ref="E97:H97"/>
    <mergeCell ref="R96:R97"/>
    <mergeCell ref="J96:K97"/>
    <mergeCell ref="M98:M99"/>
    <mergeCell ref="N98:Q98"/>
    <mergeCell ref="N96:Q96"/>
    <mergeCell ref="N97:Q97"/>
    <mergeCell ref="L96:L97"/>
    <mergeCell ref="M96:M97"/>
    <mergeCell ref="D47:D48"/>
    <mergeCell ref="J92:K93"/>
    <mergeCell ref="E84:H84"/>
    <mergeCell ref="E81:H81"/>
    <mergeCell ref="J90:K91"/>
    <mergeCell ref="E89:H89"/>
    <mergeCell ref="D57:D58"/>
    <mergeCell ref="E57:H57"/>
    <mergeCell ref="I57:I58"/>
    <mergeCell ref="E60:H60"/>
    <mergeCell ref="I98:I99"/>
    <mergeCell ref="R98:R99"/>
    <mergeCell ref="S98:T99"/>
    <mergeCell ref="E99:H99"/>
    <mergeCell ref="N99:Q99"/>
    <mergeCell ref="N50:Q50"/>
    <mergeCell ref="J49:K50"/>
    <mergeCell ref="S96:T97"/>
    <mergeCell ref="J98:K99"/>
    <mergeCell ref="L98:L99"/>
    <mergeCell ref="C47:C48"/>
    <mergeCell ref="C100:C101"/>
    <mergeCell ref="D100:D101"/>
    <mergeCell ref="E100:H100"/>
    <mergeCell ref="I100:I101"/>
    <mergeCell ref="C94:C95"/>
    <mergeCell ref="D94:D95"/>
    <mergeCell ref="C98:C99"/>
    <mergeCell ref="D98:D99"/>
    <mergeCell ref="E98:H98"/>
    <mergeCell ref="N21:Q21"/>
    <mergeCell ref="K6:O6"/>
    <mergeCell ref="R8:T8"/>
    <mergeCell ref="P11:Q11"/>
    <mergeCell ref="C49:C50"/>
    <mergeCell ref="D49:D50"/>
    <mergeCell ref="E49:H49"/>
    <mergeCell ref="I49:I50"/>
    <mergeCell ref="E50:H50"/>
    <mergeCell ref="N48:Q48"/>
    <mergeCell ref="E6:J6"/>
    <mergeCell ref="N23:Q23"/>
    <mergeCell ref="N22:Q22"/>
    <mergeCell ref="P9:Q9"/>
    <mergeCell ref="L12:P12"/>
    <mergeCell ref="L11:M11"/>
    <mergeCell ref="M20:M21"/>
    <mergeCell ref="N20:Q20"/>
    <mergeCell ref="N11:O11"/>
    <mergeCell ref="N19:Q19"/>
    <mergeCell ref="N25:Q25"/>
    <mergeCell ref="C1:T1"/>
    <mergeCell ref="F8:G8"/>
    <mergeCell ref="F9:G9"/>
    <mergeCell ref="F10:G10"/>
    <mergeCell ref="C6:D6"/>
    <mergeCell ref="P3:T3"/>
    <mergeCell ref="P4:T4"/>
    <mergeCell ref="P5:T5"/>
    <mergeCell ref="P6:T6"/>
    <mergeCell ref="N9:O9"/>
    <mergeCell ref="N18:Q18"/>
    <mergeCell ref="L8:M8"/>
    <mergeCell ref="P8:Q8"/>
    <mergeCell ref="N8:O8"/>
    <mergeCell ref="N10:O10"/>
    <mergeCell ref="P10:Q10"/>
    <mergeCell ref="M18:M19"/>
    <mergeCell ref="E23:H23"/>
    <mergeCell ref="E22:H22"/>
    <mergeCell ref="E19:H19"/>
    <mergeCell ref="C3:D3"/>
    <mergeCell ref="C4:D4"/>
    <mergeCell ref="C5:D5"/>
    <mergeCell ref="E3:N3"/>
    <mergeCell ref="E4:N4"/>
    <mergeCell ref="E5:J5"/>
    <mergeCell ref="K5:O5"/>
    <mergeCell ref="J47:K48"/>
    <mergeCell ref="E47:H47"/>
    <mergeCell ref="I47:I48"/>
    <mergeCell ref="E48:H48"/>
    <mergeCell ref="J36:K37"/>
    <mergeCell ref="E39:H39"/>
    <mergeCell ref="J8:K8"/>
    <mergeCell ref="J9:K9"/>
    <mergeCell ref="C8:E10"/>
    <mergeCell ref="H8:I8"/>
    <mergeCell ref="H9:I9"/>
    <mergeCell ref="C51:C52"/>
    <mergeCell ref="D51:D52"/>
    <mergeCell ref="E51:H51"/>
    <mergeCell ref="I51:I52"/>
    <mergeCell ref="C11:G11"/>
  </mergeCells>
  <printOptions/>
  <pageMargins left="0.75" right="0.75" top="0.74" bottom="0.73" header="0.512" footer="0.512"/>
  <pageSetup horizontalDpi="600" verticalDpi="600" orientation="portrait" paperSize="9" scale="99" r:id="rId1"/>
  <rowBreaks count="2" manualBreakCount="2">
    <brk id="40" min="2" max="19" man="1"/>
    <brk id="85" min="2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4" sqref="E14"/>
    </sheetView>
  </sheetViews>
  <sheetFormatPr defaultColWidth="9.00390625" defaultRowHeight="13.5"/>
  <cols>
    <col min="2" max="2" width="3.00390625" style="0" customWidth="1"/>
    <col min="4" max="4" width="3.375" style="0" customWidth="1"/>
    <col min="7" max="7" width="4.75390625" style="0" customWidth="1"/>
    <col min="8" max="8" width="4.00390625" style="0" customWidth="1"/>
  </cols>
  <sheetData>
    <row r="1" spans="1:9" ht="13.5">
      <c r="A1" s="232" t="s">
        <v>82</v>
      </c>
      <c r="B1" s="232"/>
      <c r="C1" s="232"/>
      <c r="D1" s="232"/>
      <c r="E1" s="232"/>
      <c r="F1" s="232"/>
      <c r="G1" s="232"/>
      <c r="H1" s="232"/>
      <c r="I1" s="232"/>
    </row>
    <row r="7" spans="2:8" ht="19.5" customHeight="1">
      <c r="B7" s="50"/>
      <c r="C7" s="51"/>
      <c r="D7" s="51"/>
      <c r="E7" s="51"/>
      <c r="F7" s="51"/>
      <c r="G7" s="51"/>
      <c r="H7" s="52"/>
    </row>
    <row r="8" spans="2:8" ht="17.25">
      <c r="B8" s="53"/>
      <c r="C8" s="9"/>
      <c r="D8" s="231" t="s">
        <v>78</v>
      </c>
      <c r="E8" s="231"/>
      <c r="F8" s="231"/>
      <c r="G8" s="231"/>
      <c r="H8" s="55"/>
    </row>
    <row r="9" spans="2:8" ht="9.75" customHeight="1">
      <c r="B9" s="53"/>
      <c r="C9" s="9"/>
      <c r="D9" s="54"/>
      <c r="E9" s="9"/>
      <c r="F9" s="9"/>
      <c r="G9" s="9"/>
      <c r="H9" s="55"/>
    </row>
    <row r="10" spans="2:8" ht="13.5">
      <c r="B10" s="53"/>
      <c r="C10" s="9"/>
      <c r="D10" s="9"/>
      <c r="E10" s="9"/>
      <c r="F10" s="9"/>
      <c r="G10" s="9"/>
      <c r="H10" s="55"/>
    </row>
    <row r="11" spans="2:8" ht="13.5">
      <c r="B11" s="53"/>
      <c r="C11" s="56" t="s">
        <v>79</v>
      </c>
      <c r="D11" s="9"/>
      <c r="E11" s="9"/>
      <c r="F11" s="9"/>
      <c r="G11" s="9"/>
      <c r="H11" s="55"/>
    </row>
    <row r="12" spans="2:8" ht="13.5">
      <c r="B12" s="53"/>
      <c r="C12" s="56" t="s">
        <v>72</v>
      </c>
      <c r="D12" s="9"/>
      <c r="E12" s="9"/>
      <c r="F12" s="9"/>
      <c r="G12" s="9"/>
      <c r="H12" s="55"/>
    </row>
    <row r="13" spans="2:8" ht="13.5">
      <c r="B13" s="53"/>
      <c r="C13" s="56" t="s">
        <v>80</v>
      </c>
      <c r="D13" s="9"/>
      <c r="E13" s="9"/>
      <c r="F13" s="9"/>
      <c r="G13" s="9"/>
      <c r="H13" s="55"/>
    </row>
    <row r="14" spans="2:8" ht="13.5">
      <c r="B14" s="53"/>
      <c r="C14" s="56" t="s">
        <v>81</v>
      </c>
      <c r="D14" s="9"/>
      <c r="E14" s="9" t="s">
        <v>133</v>
      </c>
      <c r="F14" s="9"/>
      <c r="G14" s="9"/>
      <c r="H14" s="55"/>
    </row>
    <row r="15" spans="2:8" ht="10.5" customHeight="1">
      <c r="B15" s="53"/>
      <c r="C15" s="9"/>
      <c r="D15" s="9"/>
      <c r="E15" s="9"/>
      <c r="F15" s="9"/>
      <c r="G15" s="9"/>
      <c r="H15" s="55"/>
    </row>
    <row r="16" spans="2:8" ht="13.5">
      <c r="B16" s="53"/>
      <c r="C16" s="9" t="s">
        <v>83</v>
      </c>
      <c r="D16" s="9"/>
      <c r="E16" s="9"/>
      <c r="F16" s="9"/>
      <c r="G16" s="9"/>
      <c r="H16" s="55"/>
    </row>
    <row r="17" spans="2:8" ht="13.5">
      <c r="B17" s="57"/>
      <c r="C17" s="58"/>
      <c r="D17" s="58"/>
      <c r="E17" s="58"/>
      <c r="F17" s="58"/>
      <c r="G17" s="58"/>
      <c r="H17" s="59"/>
    </row>
    <row r="20" spans="2:9" ht="13.5">
      <c r="B20" s="60"/>
      <c r="C20" s="61" t="s">
        <v>84</v>
      </c>
      <c r="D20" s="61"/>
      <c r="E20" s="61"/>
      <c r="F20" s="61"/>
      <c r="G20" s="61"/>
      <c r="H20" s="62"/>
      <c r="I20" s="9"/>
    </row>
    <row r="21" spans="2:9" ht="13.5">
      <c r="B21" s="63"/>
      <c r="C21" s="64" t="s">
        <v>85</v>
      </c>
      <c r="D21" s="64"/>
      <c r="E21" s="64"/>
      <c r="F21" s="64"/>
      <c r="G21" s="64"/>
      <c r="H21" s="65"/>
      <c r="I21" s="9"/>
    </row>
    <row r="22" spans="2:9" ht="13.5">
      <c r="B22" s="63"/>
      <c r="C22" s="64" t="s">
        <v>86</v>
      </c>
      <c r="D22" s="64"/>
      <c r="E22" s="64"/>
      <c r="F22" s="64"/>
      <c r="G22" s="64"/>
      <c r="H22" s="65"/>
      <c r="I22" s="9"/>
    </row>
    <row r="23" spans="2:9" ht="13.5">
      <c r="B23" s="63"/>
      <c r="C23" s="64" t="s">
        <v>87</v>
      </c>
      <c r="D23" s="64"/>
      <c r="E23" s="64"/>
      <c r="F23" s="64"/>
      <c r="G23" s="64"/>
      <c r="H23" s="65"/>
      <c r="I23" s="9"/>
    </row>
    <row r="24" spans="2:9" ht="13.5">
      <c r="B24" s="63"/>
      <c r="C24" s="64" t="s">
        <v>88</v>
      </c>
      <c r="D24" s="64"/>
      <c r="E24" s="64"/>
      <c r="F24" s="64"/>
      <c r="G24" s="64"/>
      <c r="H24" s="65"/>
      <c r="I24" s="9"/>
    </row>
    <row r="25" spans="2:9" ht="13.5">
      <c r="B25" s="63"/>
      <c r="C25" s="64" t="s">
        <v>89</v>
      </c>
      <c r="D25" s="64"/>
      <c r="E25" s="64"/>
      <c r="F25" s="64"/>
      <c r="G25" s="64"/>
      <c r="H25" s="65"/>
      <c r="I25" s="9"/>
    </row>
    <row r="26" spans="2:9" ht="13.5">
      <c r="B26" s="63"/>
      <c r="C26" s="64" t="s">
        <v>90</v>
      </c>
      <c r="D26" s="64"/>
      <c r="E26" s="64"/>
      <c r="F26" s="64"/>
      <c r="G26" s="64"/>
      <c r="H26" s="65"/>
      <c r="I26" s="9"/>
    </row>
    <row r="27" spans="2:9" ht="13.5">
      <c r="B27" s="63"/>
      <c r="C27" s="64" t="s">
        <v>94</v>
      </c>
      <c r="D27" s="64"/>
      <c r="E27" s="64"/>
      <c r="F27" s="64"/>
      <c r="G27" s="64"/>
      <c r="H27" s="65"/>
      <c r="I27" s="9"/>
    </row>
    <row r="28" spans="2:9" ht="9.75" customHeight="1">
      <c r="B28" s="63"/>
      <c r="C28" s="64"/>
      <c r="D28" s="64"/>
      <c r="E28" s="64"/>
      <c r="F28" s="64"/>
      <c r="G28" s="64"/>
      <c r="H28" s="65"/>
      <c r="I28" s="9"/>
    </row>
    <row r="29" spans="2:9" ht="13.5">
      <c r="B29" s="63"/>
      <c r="C29" s="64"/>
      <c r="D29" s="64"/>
      <c r="E29" s="64"/>
      <c r="F29" s="64"/>
      <c r="G29" s="64"/>
      <c r="H29" s="65"/>
      <c r="I29" s="9"/>
    </row>
    <row r="30" spans="2:9" ht="13.5">
      <c r="B30" s="63"/>
      <c r="C30" s="64"/>
      <c r="D30" s="64"/>
      <c r="E30" s="64"/>
      <c r="F30" s="64"/>
      <c r="G30" s="64"/>
      <c r="H30" s="65"/>
      <c r="I30" s="9"/>
    </row>
    <row r="31" spans="2:8" ht="13.5">
      <c r="B31" s="66"/>
      <c r="C31" s="67"/>
      <c r="D31" s="67"/>
      <c r="E31" s="67"/>
      <c r="F31" s="67"/>
      <c r="G31" s="67"/>
      <c r="H31" s="68"/>
    </row>
  </sheetData>
  <sheetProtection/>
  <mergeCells count="2">
    <mergeCell ref="D8:G8"/>
    <mergeCell ref="A1:I1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柴田 健治</cp:lastModifiedBy>
  <cp:lastPrinted>2016-05-06T00:28:38Z</cp:lastPrinted>
  <dcterms:created xsi:type="dcterms:W3CDTF">2003-11-29T06:02:36Z</dcterms:created>
  <dcterms:modified xsi:type="dcterms:W3CDTF">2024-02-19T03:03:58Z</dcterms:modified>
  <cp:category/>
  <cp:version/>
  <cp:contentType/>
  <cp:contentStatus/>
</cp:coreProperties>
</file>